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Лист2" sheetId="1" r:id="rId1"/>
    <sheet name="02.12.2020г." sheetId="2" r:id="rId2"/>
  </sheets>
  <definedNames/>
  <calcPr fullCalcOnLoad="1"/>
</workbook>
</file>

<file path=xl/sharedStrings.xml><?xml version="1.0" encoding="utf-8"?>
<sst xmlns="http://schemas.openxmlformats.org/spreadsheetml/2006/main" count="233" uniqueCount="83">
  <si>
    <t>0102</t>
  </si>
  <si>
    <t>0104</t>
  </si>
  <si>
    <t>0203</t>
  </si>
  <si>
    <t>0503</t>
  </si>
  <si>
    <t>0801</t>
  </si>
  <si>
    <t>0113</t>
  </si>
  <si>
    <t>0111</t>
  </si>
  <si>
    <t>0106</t>
  </si>
  <si>
    <t xml:space="preserve">КАССОВЫЙ ПЛАН ПРОГНОЗА РАСХОДОВ БЮДЖЕТА </t>
  </si>
  <si>
    <t>Наим-ние</t>
  </si>
  <si>
    <t>Бюджетная классификация</t>
  </si>
  <si>
    <t>Кассовый план по расходам</t>
  </si>
  <si>
    <t>КВСР</t>
  </si>
  <si>
    <t>КФС</t>
  </si>
  <si>
    <t>КЦСР</t>
  </si>
  <si>
    <t>КВР</t>
  </si>
  <si>
    <t>КОСГУ</t>
  </si>
  <si>
    <t>д.кр</t>
  </si>
  <si>
    <t>всего по кв</t>
  </si>
  <si>
    <t>1 кв.</t>
  </si>
  <si>
    <t>2 кв.</t>
  </si>
  <si>
    <t>3 кв.</t>
  </si>
  <si>
    <t>4 кв.</t>
  </si>
  <si>
    <t>Глава</t>
  </si>
  <si>
    <t>Итого:</t>
  </si>
  <si>
    <t>Центр. аппарат</t>
  </si>
  <si>
    <t>КСП</t>
  </si>
  <si>
    <t>ОБФПиК</t>
  </si>
  <si>
    <t>Резервн. фонд</t>
  </si>
  <si>
    <t>Официал. сайт</t>
  </si>
  <si>
    <t>«СМО»</t>
  </si>
  <si>
    <t>АНО «Сод-вие»</t>
  </si>
  <si>
    <t>Усл. утв. расх.</t>
  </si>
  <si>
    <t>Пер. воин. учет</t>
  </si>
  <si>
    <t>ГО и ЧС</t>
  </si>
  <si>
    <t>0309</t>
  </si>
  <si>
    <t>Общ. безоп-сть</t>
  </si>
  <si>
    <t>0314</t>
  </si>
  <si>
    <t>Зак. пов. на дор</t>
  </si>
  <si>
    <t>Улич. освещ.</t>
  </si>
  <si>
    <t>Пр. благоуст-во</t>
  </si>
  <si>
    <t>СДК</t>
  </si>
  <si>
    <t>Библиотека</t>
  </si>
  <si>
    <t xml:space="preserve">Итого:                  </t>
  </si>
  <si>
    <t>СМИ</t>
  </si>
  <si>
    <t>ВСЕГО:</t>
  </si>
  <si>
    <t>68000S1740</t>
  </si>
  <si>
    <t>008</t>
  </si>
  <si>
    <t>007</t>
  </si>
  <si>
    <t>подготовка тех.паспорта</t>
  </si>
  <si>
    <t>2020 год</t>
  </si>
  <si>
    <t>2021 год</t>
  </si>
  <si>
    <t>2022 год</t>
  </si>
  <si>
    <t>0412</t>
  </si>
  <si>
    <t>Пенс. обеспечение</t>
  </si>
  <si>
    <t>1001</t>
  </si>
  <si>
    <t>МБТ рит.услуги</t>
  </si>
  <si>
    <t>МБТ градост.</t>
  </si>
  <si>
    <t>Налог на имущ..</t>
  </si>
  <si>
    <t>Налог на трансп.</t>
  </si>
  <si>
    <t>ИТОГО</t>
  </si>
  <si>
    <t>Мероприятия о обл.культ.</t>
  </si>
  <si>
    <t>Дорож.фонд</t>
  </si>
  <si>
    <t>1102</t>
  </si>
  <si>
    <t>Массовый спорт</t>
  </si>
  <si>
    <t>Администр.комиссия</t>
  </si>
  <si>
    <t xml:space="preserve"> Антоновского сельского поселения на 2020 год и плановый период 2021-2022 годы </t>
  </si>
  <si>
    <t>Глава Антоновского</t>
  </si>
  <si>
    <t>сельского поселения</t>
  </si>
  <si>
    <t>С.Е.Ерков</t>
  </si>
  <si>
    <t>исп.Карпова Н.П.</t>
  </si>
  <si>
    <t>Итого</t>
  </si>
  <si>
    <t>0502</t>
  </si>
  <si>
    <t>МБТ водоснабжение</t>
  </si>
  <si>
    <t>0409</t>
  </si>
  <si>
    <t xml:space="preserve"> Антоновского сельского поселения на 2021 год и плановый период 2022-2023 годы </t>
  </si>
  <si>
    <t>50000S1150</t>
  </si>
  <si>
    <t>99000S1150</t>
  </si>
  <si>
    <t>79000S1150</t>
  </si>
  <si>
    <t>53000S1150</t>
  </si>
  <si>
    <t>85000S1150</t>
  </si>
  <si>
    <t>007.</t>
  </si>
  <si>
    <t>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</si>
</sst>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0"/>
    <numFmt numFmtId="180" formatCode="0.0000000"/>
    <numFmt numFmtId="181" formatCode="#,##0.00000"/>
    <numFmt numFmtId="182" formatCode="#,##0.0000"/>
    <numFmt numFmtId="183" formatCode="#,##0.000"/>
    <numFmt numFmtId="184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5" fillId="34" borderId="0" xfId="0" applyFont="1" applyFill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3" fontId="2" fillId="34" borderId="18" xfId="0" applyNumberFormat="1" applyFont="1" applyFill="1" applyBorder="1" applyAlignment="1">
      <alignment horizontal="right" vertical="center"/>
    </xf>
    <xf numFmtId="183" fontId="2" fillId="33" borderId="18" xfId="0" applyNumberFormat="1" applyFont="1" applyFill="1" applyBorder="1" applyAlignment="1">
      <alignment horizontal="right" vertical="center"/>
    </xf>
    <xf numFmtId="183" fontId="2" fillId="34" borderId="19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183" fontId="2" fillId="35" borderId="15" xfId="0" applyNumberFormat="1" applyFont="1" applyFill="1" applyBorder="1" applyAlignment="1">
      <alignment horizontal="right" vertical="center"/>
    </xf>
    <xf numFmtId="183" fontId="3" fillId="34" borderId="18" xfId="0" applyNumberFormat="1" applyFont="1" applyFill="1" applyBorder="1" applyAlignment="1">
      <alignment horizontal="right" vertical="center"/>
    </xf>
    <xf numFmtId="183" fontId="4" fillId="34" borderId="18" xfId="0" applyNumberFormat="1" applyFont="1" applyFill="1" applyBorder="1" applyAlignment="1">
      <alignment horizontal="right" vertical="center"/>
    </xf>
    <xf numFmtId="183" fontId="4" fillId="34" borderId="19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3" fontId="12" fillId="34" borderId="18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3" fontId="2" fillId="35" borderId="18" xfId="0" applyNumberFormat="1" applyFont="1" applyFill="1" applyBorder="1" applyAlignment="1">
      <alignment horizontal="right" vertical="center"/>
    </xf>
    <xf numFmtId="183" fontId="2" fillId="35" borderId="20" xfId="0" applyNumberFormat="1" applyFont="1" applyFill="1" applyBorder="1" applyAlignment="1">
      <alignment horizontal="right" vertical="center"/>
    </xf>
    <xf numFmtId="183" fontId="2" fillId="33" borderId="20" xfId="0" applyNumberFormat="1" applyFont="1" applyFill="1" applyBorder="1" applyAlignment="1">
      <alignment horizontal="right" vertical="center"/>
    </xf>
    <xf numFmtId="183" fontId="8" fillId="34" borderId="18" xfId="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8" fillId="35" borderId="15" xfId="0" applyNumberFormat="1" applyFont="1" applyFill="1" applyBorder="1" applyAlignment="1">
      <alignment horizontal="right" vertical="center"/>
    </xf>
    <xf numFmtId="183" fontId="3" fillId="35" borderId="15" xfId="0" applyNumberFormat="1" applyFont="1" applyFill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3" fillId="34" borderId="17" xfId="0" applyNumberFormat="1" applyFont="1" applyFill="1" applyBorder="1" applyAlignment="1">
      <alignment horizontal="right" vertical="center"/>
    </xf>
    <xf numFmtId="183" fontId="3" fillId="34" borderId="10" xfId="0" applyNumberFormat="1" applyFont="1" applyFill="1" applyBorder="1" applyAlignment="1">
      <alignment horizontal="right" vertical="center"/>
    </xf>
    <xf numFmtId="183" fontId="3" fillId="34" borderId="13" xfId="0" applyNumberFormat="1" applyFont="1" applyFill="1" applyBorder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183" fontId="8" fillId="34" borderId="19" xfId="0" applyNumberFormat="1" applyFont="1" applyFill="1" applyBorder="1" applyAlignment="1">
      <alignment horizontal="right" vertical="center"/>
    </xf>
    <xf numFmtId="183" fontId="6" fillId="0" borderId="17" xfId="0" applyNumberFormat="1" applyFont="1" applyBorder="1" applyAlignment="1">
      <alignment horizontal="right" vertical="center"/>
    </xf>
    <xf numFmtId="183" fontId="6" fillId="0" borderId="10" xfId="0" applyNumberFormat="1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183" fontId="0" fillId="0" borderId="17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horizontal="right" vertical="center"/>
    </xf>
    <xf numFmtId="183" fontId="0" fillId="0" borderId="13" xfId="0" applyNumberFormat="1" applyFill="1" applyBorder="1" applyAlignment="1">
      <alignment horizontal="right" vertical="center"/>
    </xf>
    <xf numFmtId="183" fontId="3" fillId="34" borderId="19" xfId="0" applyNumberFormat="1" applyFont="1" applyFill="1" applyBorder="1" applyAlignment="1">
      <alignment horizontal="right" vertical="center"/>
    </xf>
    <xf numFmtId="183" fontId="6" fillId="0" borderId="21" xfId="0" applyNumberFormat="1" applyFont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183" fontId="4" fillId="34" borderId="17" xfId="0" applyNumberFormat="1" applyFont="1" applyFill="1" applyBorder="1" applyAlignment="1">
      <alignment horizontal="right" vertical="center"/>
    </xf>
    <xf numFmtId="183" fontId="4" fillId="34" borderId="10" xfId="0" applyNumberFormat="1" applyFont="1" applyFill="1" applyBorder="1" applyAlignment="1">
      <alignment horizontal="right" vertical="center"/>
    </xf>
    <xf numFmtId="183" fontId="4" fillId="34" borderId="13" xfId="0" applyNumberFormat="1" applyFont="1" applyFill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183" fontId="13" fillId="0" borderId="21" xfId="0" applyNumberFormat="1" applyFont="1" applyBorder="1" applyAlignment="1">
      <alignment horizontal="right" vertical="center"/>
    </xf>
    <xf numFmtId="183" fontId="4" fillId="34" borderId="21" xfId="0" applyNumberFormat="1" applyFont="1" applyFill="1" applyBorder="1" applyAlignment="1">
      <alignment horizontal="right" vertical="center"/>
    </xf>
    <xf numFmtId="183" fontId="11" fillId="0" borderId="21" xfId="0" applyNumberFormat="1" applyFont="1" applyBorder="1" applyAlignment="1">
      <alignment horizontal="right" vertical="center"/>
    </xf>
    <xf numFmtId="183" fontId="11" fillId="0" borderId="17" xfId="0" applyNumberFormat="1" applyFont="1" applyBorder="1" applyAlignment="1">
      <alignment horizontal="right" vertical="center"/>
    </xf>
    <xf numFmtId="183" fontId="11" fillId="0" borderId="10" xfId="0" applyNumberFormat="1" applyFont="1" applyBorder="1" applyAlignment="1">
      <alignment horizontal="right" vertical="center"/>
    </xf>
    <xf numFmtId="183" fontId="11" fillId="0" borderId="13" xfId="0" applyNumberFormat="1" applyFont="1" applyBorder="1" applyAlignment="1">
      <alignment horizontal="right" vertical="center"/>
    </xf>
    <xf numFmtId="183" fontId="10" fillId="34" borderId="18" xfId="0" applyNumberFormat="1" applyFont="1" applyFill="1" applyBorder="1" applyAlignment="1">
      <alignment horizontal="right" vertical="center"/>
    </xf>
    <xf numFmtId="183" fontId="10" fillId="34" borderId="19" xfId="0" applyNumberFormat="1" applyFont="1" applyFill="1" applyBorder="1" applyAlignment="1">
      <alignment horizontal="right" vertical="center"/>
    </xf>
    <xf numFmtId="183" fontId="12" fillId="34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5" fontId="6" fillId="0" borderId="0" xfId="0" applyNumberFormat="1" applyFont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3" fontId="2" fillId="35" borderId="21" xfId="0" applyNumberFormat="1" applyFont="1" applyFill="1" applyBorder="1" applyAlignment="1">
      <alignment horizontal="right" vertical="center"/>
    </xf>
    <xf numFmtId="183" fontId="2" fillId="33" borderId="1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7">
      <selection activeCell="P37" sqref="P37"/>
    </sheetView>
  </sheetViews>
  <sheetFormatPr defaultColWidth="9.00390625" defaultRowHeight="12.75"/>
  <cols>
    <col min="1" max="1" width="24.25390625" style="0" customWidth="1"/>
    <col min="2" max="2" width="4.625" style="0" customWidth="1"/>
    <col min="3" max="3" width="5.125" style="0" customWidth="1"/>
    <col min="4" max="4" width="11.25390625" style="0" customWidth="1"/>
    <col min="5" max="5" width="5.125" style="0" customWidth="1"/>
    <col min="6" max="6" width="4.625" style="0" customWidth="1"/>
    <col min="7" max="7" width="4.75390625" style="0" customWidth="1"/>
    <col min="8" max="8" width="13.375" style="1" customWidth="1"/>
    <col min="9" max="9" width="14.00390625" style="1" customWidth="1"/>
    <col min="10" max="13" width="11.875" style="1" customWidth="1"/>
    <col min="14" max="15" width="11.875" style="2" customWidth="1"/>
  </cols>
  <sheetData>
    <row r="1" spans="1:15" ht="12.75">
      <c r="A1" s="165" t="s">
        <v>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2.75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3.25" customHeight="1" thickBot="1">
      <c r="A3" s="3" t="s">
        <v>9</v>
      </c>
      <c r="B3" s="168" t="s">
        <v>10</v>
      </c>
      <c r="C3" s="169"/>
      <c r="D3" s="169"/>
      <c r="E3" s="169"/>
      <c r="F3" s="169"/>
      <c r="G3" s="170"/>
      <c r="H3" s="171"/>
      <c r="I3" s="172"/>
      <c r="J3" s="173" t="s">
        <v>11</v>
      </c>
      <c r="K3" s="174"/>
      <c r="L3" s="174"/>
      <c r="M3" s="174"/>
      <c r="N3" s="172"/>
      <c r="O3" s="36"/>
    </row>
    <row r="4" spans="1:15" ht="26.25" thickBot="1">
      <c r="A4" s="4"/>
      <c r="B4" s="4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28" t="s">
        <v>17</v>
      </c>
      <c r="H4" s="37" t="s">
        <v>50</v>
      </c>
      <c r="I4" s="39" t="s">
        <v>18</v>
      </c>
      <c r="J4" s="40" t="s">
        <v>19</v>
      </c>
      <c r="K4" s="41" t="s">
        <v>20</v>
      </c>
      <c r="L4" s="41" t="s">
        <v>21</v>
      </c>
      <c r="M4" s="42" t="s">
        <v>22</v>
      </c>
      <c r="N4" s="37" t="s">
        <v>51</v>
      </c>
      <c r="O4" s="38" t="s">
        <v>52</v>
      </c>
    </row>
    <row r="5" spans="1:15" ht="21.75" customHeight="1" thickBot="1">
      <c r="A5" s="143" t="s">
        <v>23</v>
      </c>
      <c r="B5" s="143">
        <v>944</v>
      </c>
      <c r="C5" s="145" t="s">
        <v>0</v>
      </c>
      <c r="D5" s="143">
        <v>5000000030</v>
      </c>
      <c r="E5" s="6">
        <v>121</v>
      </c>
      <c r="F5" s="6">
        <v>211</v>
      </c>
      <c r="G5" s="29"/>
      <c r="H5" s="54">
        <v>503.3</v>
      </c>
      <c r="I5" s="53">
        <f>SUM(J5:M5)</f>
        <v>503.29999999999995</v>
      </c>
      <c r="J5" s="75">
        <v>125.82</v>
      </c>
      <c r="K5" s="76">
        <v>125.82</v>
      </c>
      <c r="L5" s="76">
        <v>125.82</v>
      </c>
      <c r="M5" s="77">
        <v>125.84</v>
      </c>
      <c r="N5" s="54">
        <v>503.3</v>
      </c>
      <c r="O5" s="94">
        <v>503.3</v>
      </c>
    </row>
    <row r="6" spans="1:15" ht="21.75" customHeight="1" thickBot="1">
      <c r="A6" s="148"/>
      <c r="B6" s="148"/>
      <c r="C6" s="149"/>
      <c r="D6" s="148"/>
      <c r="E6" s="6">
        <v>121</v>
      </c>
      <c r="F6" s="6">
        <v>266</v>
      </c>
      <c r="G6" s="29"/>
      <c r="H6" s="54">
        <v>10</v>
      </c>
      <c r="I6" s="53">
        <f>SUM(J6:M6)</f>
        <v>10</v>
      </c>
      <c r="J6" s="75">
        <v>2.5</v>
      </c>
      <c r="K6" s="76">
        <v>2.5</v>
      </c>
      <c r="L6" s="76">
        <v>2.5</v>
      </c>
      <c r="M6" s="77">
        <v>2.5</v>
      </c>
      <c r="N6" s="54">
        <v>10</v>
      </c>
      <c r="O6" s="94">
        <v>10</v>
      </c>
    </row>
    <row r="7" spans="1:15" ht="21.75" customHeight="1" thickBot="1">
      <c r="A7" s="144"/>
      <c r="B7" s="144"/>
      <c r="C7" s="144"/>
      <c r="D7" s="144"/>
      <c r="E7" s="6">
        <v>129</v>
      </c>
      <c r="F7" s="6">
        <v>213</v>
      </c>
      <c r="G7" s="29"/>
      <c r="H7" s="54">
        <v>150.8</v>
      </c>
      <c r="I7" s="53">
        <f>SUM(J7:M7)</f>
        <v>150.8</v>
      </c>
      <c r="J7" s="75">
        <v>37.7</v>
      </c>
      <c r="K7" s="76">
        <v>37.7</v>
      </c>
      <c r="L7" s="76">
        <v>37.7</v>
      </c>
      <c r="M7" s="77">
        <v>37.7</v>
      </c>
      <c r="N7" s="54">
        <v>150.8</v>
      </c>
      <c r="O7" s="94">
        <v>150.8</v>
      </c>
    </row>
    <row r="8" spans="1:15" ht="21.75" customHeight="1" thickBot="1">
      <c r="A8" s="7" t="s">
        <v>24</v>
      </c>
      <c r="B8" s="4"/>
      <c r="C8" s="8"/>
      <c r="D8" s="4"/>
      <c r="E8" s="4"/>
      <c r="F8" s="4"/>
      <c r="G8" s="28"/>
      <c r="H8" s="46">
        <f>SUM(H5:H7)</f>
        <v>664.0999999999999</v>
      </c>
      <c r="I8" s="53">
        <f aca="true" t="shared" si="0" ref="I8:I64">SUM(J8:M8)</f>
        <v>664.0999999999999</v>
      </c>
      <c r="J8" s="66">
        <f aca="true" t="shared" si="1" ref="J8:O8">SUM(J5:J7)</f>
        <v>166.01999999999998</v>
      </c>
      <c r="K8" s="66">
        <f t="shared" si="1"/>
        <v>166.01999999999998</v>
      </c>
      <c r="L8" s="66">
        <f t="shared" si="1"/>
        <v>166.01999999999998</v>
      </c>
      <c r="M8" s="66">
        <f t="shared" si="1"/>
        <v>166.04000000000002</v>
      </c>
      <c r="N8" s="46">
        <f t="shared" si="1"/>
        <v>664.0999999999999</v>
      </c>
      <c r="O8" s="46">
        <f t="shared" si="1"/>
        <v>664.0999999999999</v>
      </c>
    </row>
    <row r="9" spans="1:15" ht="21.75" customHeight="1" thickBot="1">
      <c r="A9" s="191" t="s">
        <v>25</v>
      </c>
      <c r="B9" s="153">
        <v>944</v>
      </c>
      <c r="C9" s="154" t="s">
        <v>1</v>
      </c>
      <c r="D9" s="9">
        <v>5000000010</v>
      </c>
      <c r="E9" s="9">
        <v>121</v>
      </c>
      <c r="F9" s="9">
        <v>211</v>
      </c>
      <c r="G9" s="30"/>
      <c r="H9" s="54">
        <v>1276.05</v>
      </c>
      <c r="I9" s="53">
        <f t="shared" si="0"/>
        <v>1276.0500000000002</v>
      </c>
      <c r="J9" s="78">
        <v>319.012</v>
      </c>
      <c r="K9" s="79">
        <v>319.012</v>
      </c>
      <c r="L9" s="79">
        <v>319.012</v>
      </c>
      <c r="M9" s="80">
        <v>319.014</v>
      </c>
      <c r="N9" s="54">
        <v>1276.05</v>
      </c>
      <c r="O9" s="94">
        <v>1276.05</v>
      </c>
    </row>
    <row r="10" spans="1:15" s="112" customFormat="1" ht="21.75" customHeight="1" thickBot="1">
      <c r="A10" s="192"/>
      <c r="B10" s="194"/>
      <c r="C10" s="196"/>
      <c r="D10" s="9">
        <v>5000000010</v>
      </c>
      <c r="E10" s="9">
        <v>121</v>
      </c>
      <c r="F10" s="9">
        <v>266</v>
      </c>
      <c r="G10" s="30"/>
      <c r="H10" s="54">
        <v>4</v>
      </c>
      <c r="I10" s="53">
        <f t="shared" si="0"/>
        <v>4</v>
      </c>
      <c r="J10" s="78">
        <v>1</v>
      </c>
      <c r="K10" s="79">
        <v>1</v>
      </c>
      <c r="L10" s="79">
        <v>1</v>
      </c>
      <c r="M10" s="80">
        <v>1</v>
      </c>
      <c r="N10" s="45"/>
      <c r="O10" s="47"/>
    </row>
    <row r="11" spans="1:15" ht="21.75" customHeight="1" thickBot="1">
      <c r="A11" s="192"/>
      <c r="B11" s="194"/>
      <c r="C11" s="196"/>
      <c r="D11" s="10">
        <v>5000071150</v>
      </c>
      <c r="E11" s="10">
        <v>121</v>
      </c>
      <c r="F11" s="10">
        <v>211</v>
      </c>
      <c r="G11" s="31">
        <v>512</v>
      </c>
      <c r="H11" s="55">
        <v>184</v>
      </c>
      <c r="I11" s="53">
        <f t="shared" si="0"/>
        <v>184</v>
      </c>
      <c r="J11" s="81">
        <v>46</v>
      </c>
      <c r="K11" s="82">
        <v>46</v>
      </c>
      <c r="L11" s="82">
        <v>46</v>
      </c>
      <c r="M11" s="83">
        <v>46</v>
      </c>
      <c r="N11" s="55">
        <v>184</v>
      </c>
      <c r="O11" s="56">
        <v>184</v>
      </c>
    </row>
    <row r="12" spans="1:15" ht="21.75" customHeight="1" thickBot="1">
      <c r="A12" s="192"/>
      <c r="B12" s="194"/>
      <c r="C12" s="196"/>
      <c r="D12" s="6">
        <v>5000000010</v>
      </c>
      <c r="E12" s="6">
        <v>129</v>
      </c>
      <c r="F12" s="6">
        <v>213</v>
      </c>
      <c r="G12" s="29"/>
      <c r="H12" s="54">
        <v>374.52</v>
      </c>
      <c r="I12" s="53">
        <f t="shared" si="0"/>
        <v>374.52</v>
      </c>
      <c r="J12" s="75">
        <v>93.63</v>
      </c>
      <c r="K12" s="76">
        <v>93.63</v>
      </c>
      <c r="L12" s="76">
        <v>93.63</v>
      </c>
      <c r="M12" s="77">
        <v>93.63</v>
      </c>
      <c r="N12" s="54">
        <v>374.52</v>
      </c>
      <c r="O12" s="94">
        <v>374.52</v>
      </c>
    </row>
    <row r="13" spans="1:15" ht="21.75" customHeight="1" thickBot="1">
      <c r="A13" s="192"/>
      <c r="B13" s="194"/>
      <c r="C13" s="196"/>
      <c r="D13" s="10">
        <v>5000071150</v>
      </c>
      <c r="E13" s="10">
        <v>129</v>
      </c>
      <c r="F13" s="43">
        <v>213</v>
      </c>
      <c r="G13" s="44">
        <v>512</v>
      </c>
      <c r="H13" s="45">
        <v>56</v>
      </c>
      <c r="I13" s="53">
        <f t="shared" si="0"/>
        <v>56</v>
      </c>
      <c r="J13" s="88">
        <v>14</v>
      </c>
      <c r="K13" s="89">
        <v>14</v>
      </c>
      <c r="L13" s="89">
        <v>14</v>
      </c>
      <c r="M13" s="90">
        <v>14</v>
      </c>
      <c r="N13" s="45">
        <v>56</v>
      </c>
      <c r="O13" s="47">
        <v>56</v>
      </c>
    </row>
    <row r="14" spans="1:15" ht="21.75" customHeight="1" thickBot="1">
      <c r="A14" s="192"/>
      <c r="B14" s="194"/>
      <c r="C14" s="196"/>
      <c r="D14" s="6">
        <v>5000000010</v>
      </c>
      <c r="E14" s="6">
        <v>244</v>
      </c>
      <c r="F14" s="6">
        <v>221</v>
      </c>
      <c r="G14" s="29"/>
      <c r="H14" s="54">
        <v>47.64</v>
      </c>
      <c r="I14" s="53">
        <f t="shared" si="0"/>
        <v>47.64</v>
      </c>
      <c r="J14" s="75">
        <v>11.91</v>
      </c>
      <c r="K14" s="76">
        <v>11.91</v>
      </c>
      <c r="L14" s="76">
        <v>11.91</v>
      </c>
      <c r="M14" s="77">
        <v>11.91</v>
      </c>
      <c r="N14" s="54">
        <v>46.56</v>
      </c>
      <c r="O14" s="94">
        <v>4.74</v>
      </c>
    </row>
    <row r="15" spans="1:15" ht="21.75" customHeight="1" thickBot="1">
      <c r="A15" s="192"/>
      <c r="B15" s="194"/>
      <c r="C15" s="196"/>
      <c r="D15" s="6">
        <v>5000000010</v>
      </c>
      <c r="E15" s="6">
        <v>244</v>
      </c>
      <c r="F15" s="6">
        <v>223</v>
      </c>
      <c r="G15" s="29"/>
      <c r="H15" s="54">
        <v>135</v>
      </c>
      <c r="I15" s="53">
        <f t="shared" si="0"/>
        <v>135</v>
      </c>
      <c r="J15" s="75">
        <v>40</v>
      </c>
      <c r="K15" s="76">
        <v>42</v>
      </c>
      <c r="L15" s="76">
        <v>20</v>
      </c>
      <c r="M15" s="77">
        <v>33</v>
      </c>
      <c r="N15" s="54">
        <v>135</v>
      </c>
      <c r="O15" s="94">
        <v>135</v>
      </c>
    </row>
    <row r="16" spans="1:15" ht="21.75" customHeight="1" thickBot="1">
      <c r="A16" s="192"/>
      <c r="B16" s="194"/>
      <c r="C16" s="196"/>
      <c r="D16" s="6">
        <v>5000000010</v>
      </c>
      <c r="E16" s="6">
        <v>244</v>
      </c>
      <c r="F16" s="6">
        <v>225</v>
      </c>
      <c r="G16" s="29"/>
      <c r="H16" s="54">
        <v>46</v>
      </c>
      <c r="I16" s="53">
        <f t="shared" si="0"/>
        <v>46</v>
      </c>
      <c r="J16" s="75">
        <v>11.5</v>
      </c>
      <c r="K16" s="76">
        <v>11.5</v>
      </c>
      <c r="L16" s="76">
        <v>11.5</v>
      </c>
      <c r="M16" s="77">
        <v>11.5</v>
      </c>
      <c r="N16" s="54">
        <v>46</v>
      </c>
      <c r="O16" s="94">
        <v>6</v>
      </c>
    </row>
    <row r="17" spans="1:15" ht="18" customHeight="1" thickBot="1">
      <c r="A17" s="192"/>
      <c r="B17" s="194"/>
      <c r="C17" s="196"/>
      <c r="D17" s="6">
        <v>5000000010</v>
      </c>
      <c r="E17" s="6">
        <v>244</v>
      </c>
      <c r="F17" s="6">
        <v>226</v>
      </c>
      <c r="G17" s="29"/>
      <c r="H17" s="54">
        <v>35</v>
      </c>
      <c r="I17" s="53">
        <f t="shared" si="0"/>
        <v>35</v>
      </c>
      <c r="J17" s="75">
        <v>8.75</v>
      </c>
      <c r="K17" s="76">
        <v>8.75</v>
      </c>
      <c r="L17" s="76">
        <v>8.75</v>
      </c>
      <c r="M17" s="77">
        <v>8.75</v>
      </c>
      <c r="N17" s="54">
        <v>35</v>
      </c>
      <c r="O17" s="94">
        <v>5</v>
      </c>
    </row>
    <row r="18" spans="1:15" ht="18" customHeight="1" thickBot="1">
      <c r="A18" s="192"/>
      <c r="B18" s="194"/>
      <c r="C18" s="196"/>
      <c r="D18" s="6">
        <v>5000000010</v>
      </c>
      <c r="E18" s="6">
        <v>244</v>
      </c>
      <c r="F18" s="6">
        <v>227</v>
      </c>
      <c r="G18" s="29"/>
      <c r="H18" s="54">
        <v>4</v>
      </c>
      <c r="I18" s="53">
        <f t="shared" si="0"/>
        <v>4</v>
      </c>
      <c r="J18" s="75"/>
      <c r="K18" s="76">
        <v>4</v>
      </c>
      <c r="L18" s="76"/>
      <c r="M18" s="77"/>
      <c r="N18" s="54">
        <v>2</v>
      </c>
      <c r="O18" s="94">
        <v>2</v>
      </c>
    </row>
    <row r="19" spans="1:15" ht="21.75" customHeight="1" thickBot="1">
      <c r="A19" s="193"/>
      <c r="B19" s="195"/>
      <c r="C19" s="197"/>
      <c r="D19" s="6">
        <v>5000000010</v>
      </c>
      <c r="E19" s="6">
        <v>244</v>
      </c>
      <c r="F19" s="6">
        <v>343</v>
      </c>
      <c r="G19" s="29"/>
      <c r="H19" s="54">
        <v>82</v>
      </c>
      <c r="I19" s="53">
        <f t="shared" si="0"/>
        <v>82</v>
      </c>
      <c r="J19" s="75">
        <v>20.5</v>
      </c>
      <c r="K19" s="76">
        <v>20.5</v>
      </c>
      <c r="L19" s="76">
        <v>20.5</v>
      </c>
      <c r="M19" s="77">
        <v>20.5</v>
      </c>
      <c r="N19" s="54">
        <v>86</v>
      </c>
      <c r="O19" s="94">
        <v>5.674</v>
      </c>
    </row>
    <row r="20" spans="1:15" ht="21.75" customHeight="1" thickBot="1">
      <c r="A20" s="7" t="s">
        <v>24</v>
      </c>
      <c r="B20" s="4"/>
      <c r="C20" s="8"/>
      <c r="D20" s="4"/>
      <c r="E20" s="4"/>
      <c r="F20" s="4"/>
      <c r="G20" s="28"/>
      <c r="H20" s="46">
        <f>SUM(H9:H19)</f>
        <v>2244.21</v>
      </c>
      <c r="I20" s="53">
        <f t="shared" si="0"/>
        <v>2244.21</v>
      </c>
      <c r="J20" s="66">
        <f aca="true" t="shared" si="2" ref="J20:O20">SUM(J9:J19)</f>
        <v>566.302</v>
      </c>
      <c r="K20" s="66">
        <f t="shared" si="2"/>
        <v>572.302</v>
      </c>
      <c r="L20" s="66">
        <f t="shared" si="2"/>
        <v>546.302</v>
      </c>
      <c r="M20" s="66">
        <f t="shared" si="2"/>
        <v>559.3040000000001</v>
      </c>
      <c r="N20" s="46">
        <f t="shared" si="2"/>
        <v>2241.13</v>
      </c>
      <c r="O20" s="46">
        <f t="shared" si="2"/>
        <v>2048.984</v>
      </c>
    </row>
    <row r="21" spans="1:15" ht="21.75" customHeight="1" thickBot="1">
      <c r="A21" s="11" t="s">
        <v>58</v>
      </c>
      <c r="B21" s="143">
        <v>944</v>
      </c>
      <c r="C21" s="145" t="s">
        <v>1</v>
      </c>
      <c r="D21" s="6">
        <v>5000000010</v>
      </c>
      <c r="E21" s="6">
        <v>851</v>
      </c>
      <c r="F21" s="6">
        <v>291</v>
      </c>
      <c r="G21" s="29"/>
      <c r="H21" s="54">
        <v>8.6</v>
      </c>
      <c r="I21" s="53">
        <f t="shared" si="0"/>
        <v>8.6</v>
      </c>
      <c r="J21" s="75">
        <v>2.15</v>
      </c>
      <c r="K21" s="76">
        <v>2.15</v>
      </c>
      <c r="L21" s="76">
        <v>2.15</v>
      </c>
      <c r="M21" s="77">
        <v>2.15</v>
      </c>
      <c r="N21" s="54">
        <v>8.6</v>
      </c>
      <c r="O21" s="94">
        <v>8.6</v>
      </c>
    </row>
    <row r="22" spans="1:15" ht="21.75" customHeight="1" thickBot="1">
      <c r="A22" s="11" t="s">
        <v>59</v>
      </c>
      <c r="B22" s="148"/>
      <c r="C22" s="149"/>
      <c r="D22" s="6"/>
      <c r="E22" s="6">
        <v>852</v>
      </c>
      <c r="F22" s="6">
        <v>291</v>
      </c>
      <c r="G22" s="29"/>
      <c r="H22" s="54">
        <v>3.9</v>
      </c>
      <c r="I22" s="53">
        <f t="shared" si="0"/>
        <v>3.8999999999999995</v>
      </c>
      <c r="J22" s="75">
        <v>0.98</v>
      </c>
      <c r="K22" s="76">
        <v>0.97</v>
      </c>
      <c r="L22" s="76">
        <v>0.98</v>
      </c>
      <c r="M22" s="77">
        <v>0.97</v>
      </c>
      <c r="N22" s="54">
        <v>3.9</v>
      </c>
      <c r="O22" s="94">
        <v>3.9</v>
      </c>
    </row>
    <row r="23" spans="1:15" ht="21.75" customHeight="1" thickBot="1">
      <c r="A23" s="7" t="s">
        <v>24</v>
      </c>
      <c r="B23" s="4"/>
      <c r="C23" s="8"/>
      <c r="D23" s="4"/>
      <c r="E23" s="4"/>
      <c r="F23" s="4"/>
      <c r="G23" s="28"/>
      <c r="H23" s="46">
        <f>SUM(H21:H22)</f>
        <v>12.5</v>
      </c>
      <c r="I23" s="53">
        <f t="shared" si="0"/>
        <v>12.5</v>
      </c>
      <c r="J23" s="66">
        <f aca="true" t="shared" si="3" ref="J23:O23">SUM(J21:J22)</f>
        <v>3.13</v>
      </c>
      <c r="K23" s="66">
        <f t="shared" si="3"/>
        <v>3.12</v>
      </c>
      <c r="L23" s="66">
        <f t="shared" si="3"/>
        <v>3.13</v>
      </c>
      <c r="M23" s="66">
        <f t="shared" si="3"/>
        <v>3.12</v>
      </c>
      <c r="N23" s="46">
        <f t="shared" si="3"/>
        <v>12.5</v>
      </c>
      <c r="O23" s="46">
        <f t="shared" si="3"/>
        <v>12.5</v>
      </c>
    </row>
    <row r="24" spans="1:15" s="112" customFormat="1" ht="21.75" customHeight="1" thickBot="1">
      <c r="A24" s="123" t="s">
        <v>65</v>
      </c>
      <c r="B24" s="124">
        <v>944</v>
      </c>
      <c r="C24" s="118" t="s">
        <v>1</v>
      </c>
      <c r="D24" s="125">
        <v>9900070010</v>
      </c>
      <c r="E24" s="126">
        <v>244</v>
      </c>
      <c r="F24" s="126">
        <v>346</v>
      </c>
      <c r="G24" s="127"/>
      <c r="H24" s="54">
        <v>4.4</v>
      </c>
      <c r="I24" s="74">
        <f t="shared" si="0"/>
        <v>4.4</v>
      </c>
      <c r="J24" s="100">
        <v>1.1</v>
      </c>
      <c r="K24" s="101">
        <v>1.1</v>
      </c>
      <c r="L24" s="101">
        <v>1.1</v>
      </c>
      <c r="M24" s="102">
        <v>1.1</v>
      </c>
      <c r="N24" s="54">
        <v>4.4</v>
      </c>
      <c r="O24" s="94">
        <v>4.4</v>
      </c>
    </row>
    <row r="25" spans="1:15" ht="21.75" customHeight="1" thickBot="1">
      <c r="A25" s="7" t="s">
        <v>24</v>
      </c>
      <c r="B25" s="4"/>
      <c r="C25" s="8"/>
      <c r="D25" s="4"/>
      <c r="E25" s="4"/>
      <c r="F25" s="4"/>
      <c r="G25" s="28"/>
      <c r="H25" s="46">
        <f>SUM(H24:H24)</f>
        <v>4.4</v>
      </c>
      <c r="I25" s="53">
        <f t="shared" si="0"/>
        <v>4.4</v>
      </c>
      <c r="J25" s="66">
        <f aca="true" t="shared" si="4" ref="J25:O25">SUM(J24:J24)</f>
        <v>1.1</v>
      </c>
      <c r="K25" s="66">
        <f t="shared" si="4"/>
        <v>1.1</v>
      </c>
      <c r="L25" s="66">
        <f t="shared" si="4"/>
        <v>1.1</v>
      </c>
      <c r="M25" s="66">
        <f t="shared" si="4"/>
        <v>1.1</v>
      </c>
      <c r="N25" s="46">
        <f t="shared" si="4"/>
        <v>4.4</v>
      </c>
      <c r="O25" s="46">
        <f t="shared" si="4"/>
        <v>4.4</v>
      </c>
    </row>
    <row r="26" spans="1:15" ht="21.75" customHeight="1" thickBot="1">
      <c r="A26" s="181" t="s">
        <v>26</v>
      </c>
      <c r="B26" s="143">
        <v>944</v>
      </c>
      <c r="C26" s="145" t="s">
        <v>7</v>
      </c>
      <c r="D26" s="6">
        <v>5000004020</v>
      </c>
      <c r="E26" s="6">
        <v>540</v>
      </c>
      <c r="F26" s="6">
        <v>251</v>
      </c>
      <c r="G26" s="29"/>
      <c r="H26" s="54">
        <v>18.537</v>
      </c>
      <c r="I26" s="53">
        <f t="shared" si="0"/>
        <v>18.537</v>
      </c>
      <c r="J26" s="75">
        <v>5</v>
      </c>
      <c r="K26" s="76">
        <v>5</v>
      </c>
      <c r="L26" s="76">
        <v>5</v>
      </c>
      <c r="M26" s="77">
        <v>3.537</v>
      </c>
      <c r="N26" s="109">
        <v>18.537</v>
      </c>
      <c r="O26" s="110">
        <v>18.537</v>
      </c>
    </row>
    <row r="27" spans="1:15" ht="19.5" customHeight="1" thickBot="1">
      <c r="A27" s="151"/>
      <c r="B27" s="148"/>
      <c r="C27" s="149"/>
      <c r="D27" s="43">
        <v>5000071150</v>
      </c>
      <c r="E27" s="43">
        <v>540</v>
      </c>
      <c r="F27" s="43">
        <v>251</v>
      </c>
      <c r="G27" s="44">
        <v>524</v>
      </c>
      <c r="H27" s="45">
        <v>20</v>
      </c>
      <c r="I27" s="53">
        <f t="shared" si="0"/>
        <v>20</v>
      </c>
      <c r="J27" s="88">
        <v>5</v>
      </c>
      <c r="K27" s="89">
        <v>5</v>
      </c>
      <c r="L27" s="89">
        <v>5</v>
      </c>
      <c r="M27" s="90">
        <v>5</v>
      </c>
      <c r="N27" s="45">
        <v>20</v>
      </c>
      <c r="O27" s="47">
        <v>20</v>
      </c>
    </row>
    <row r="28" spans="1:15" ht="16.5" customHeight="1" thickBot="1">
      <c r="A28" s="152"/>
      <c r="B28" s="148"/>
      <c r="C28" s="149"/>
      <c r="D28" s="57" t="s">
        <v>60</v>
      </c>
      <c r="E28" s="57"/>
      <c r="F28" s="57"/>
      <c r="G28" s="58"/>
      <c r="H28" s="59">
        <v>38.537</v>
      </c>
      <c r="I28" s="53">
        <f t="shared" si="0"/>
        <v>38.537</v>
      </c>
      <c r="J28" s="106">
        <f>SUM(J26:J27)</f>
        <v>10</v>
      </c>
      <c r="K28" s="107">
        <f>SUM(K26:K27)</f>
        <v>10</v>
      </c>
      <c r="L28" s="107">
        <f>SUM(L26:L27)</f>
        <v>10</v>
      </c>
      <c r="M28" s="108">
        <f>SUM(M26:M27)</f>
        <v>8.536999999999999</v>
      </c>
      <c r="N28" s="59">
        <v>38.537</v>
      </c>
      <c r="O28" s="111">
        <v>38.537</v>
      </c>
    </row>
    <row r="29" spans="1:15" ht="18" customHeight="1" thickBot="1">
      <c r="A29" s="181" t="s">
        <v>27</v>
      </c>
      <c r="B29" s="148"/>
      <c r="C29" s="149"/>
      <c r="D29" s="6">
        <v>5000004030</v>
      </c>
      <c r="E29" s="6">
        <v>540</v>
      </c>
      <c r="F29" s="6">
        <v>251</v>
      </c>
      <c r="G29" s="29"/>
      <c r="H29" s="54">
        <v>10</v>
      </c>
      <c r="I29" s="53">
        <f t="shared" si="0"/>
        <v>10</v>
      </c>
      <c r="J29" s="75">
        <v>2.5</v>
      </c>
      <c r="K29" s="76">
        <v>2.5</v>
      </c>
      <c r="L29" s="76">
        <v>2.5</v>
      </c>
      <c r="M29" s="77">
        <v>2.5</v>
      </c>
      <c r="N29" s="54">
        <v>10</v>
      </c>
      <c r="O29" s="94">
        <v>10</v>
      </c>
    </row>
    <row r="30" spans="1:15" ht="19.5" customHeight="1" thickBot="1">
      <c r="A30" s="151"/>
      <c r="B30" s="148"/>
      <c r="C30" s="149"/>
      <c r="D30" s="43">
        <v>5000071150</v>
      </c>
      <c r="E30" s="43">
        <v>540</v>
      </c>
      <c r="F30" s="43">
        <v>251</v>
      </c>
      <c r="G30" s="44"/>
      <c r="H30" s="45">
        <v>26.253</v>
      </c>
      <c r="I30" s="53">
        <f t="shared" si="0"/>
        <v>26.253</v>
      </c>
      <c r="J30" s="88">
        <v>6.5</v>
      </c>
      <c r="K30" s="89">
        <v>6.5</v>
      </c>
      <c r="L30" s="89">
        <v>6.5</v>
      </c>
      <c r="M30" s="90">
        <v>6.753</v>
      </c>
      <c r="N30" s="45">
        <v>26.253</v>
      </c>
      <c r="O30" s="47">
        <v>26.253</v>
      </c>
    </row>
    <row r="31" spans="1:15" ht="18.75" customHeight="1" thickBot="1">
      <c r="A31" s="152"/>
      <c r="B31" s="144"/>
      <c r="C31" s="144"/>
      <c r="D31" s="57" t="s">
        <v>60</v>
      </c>
      <c r="E31" s="57"/>
      <c r="F31" s="57"/>
      <c r="G31" s="58"/>
      <c r="H31" s="59">
        <v>36.253</v>
      </c>
      <c r="I31" s="53">
        <f t="shared" si="0"/>
        <v>36.253</v>
      </c>
      <c r="J31" s="105">
        <f>SUM(J29:J30)</f>
        <v>9</v>
      </c>
      <c r="K31" s="105">
        <f>SUM(K29:K30)</f>
        <v>9</v>
      </c>
      <c r="L31" s="105">
        <f>SUM(L29:L30)</f>
        <v>9</v>
      </c>
      <c r="M31" s="105">
        <f>SUM(M29:M30)</f>
        <v>9.253</v>
      </c>
      <c r="N31" s="45">
        <v>36.253</v>
      </c>
      <c r="O31" s="47">
        <v>36.253</v>
      </c>
    </row>
    <row r="32" spans="1:15" ht="19.5" customHeight="1" thickBot="1">
      <c r="A32" s="7" t="s">
        <v>24</v>
      </c>
      <c r="B32" s="4"/>
      <c r="C32" s="8"/>
      <c r="D32" s="4"/>
      <c r="E32" s="4"/>
      <c r="F32" s="4"/>
      <c r="G32" s="28"/>
      <c r="H32" s="46">
        <f>SUM(H28+H31)</f>
        <v>74.78999999999999</v>
      </c>
      <c r="I32" s="53">
        <f>SUM(J32:M32)</f>
        <v>74.78999999999999</v>
      </c>
      <c r="J32" s="66">
        <f>SUM(J31,J28)</f>
        <v>19</v>
      </c>
      <c r="K32" s="66">
        <f>SUM(K31,K28)</f>
        <v>19</v>
      </c>
      <c r="L32" s="66">
        <f>SUM(L31,L28)</f>
        <v>19</v>
      </c>
      <c r="M32" s="66">
        <f>SUM(M31,M28)</f>
        <v>17.79</v>
      </c>
      <c r="N32" s="46">
        <f>SUM(N28+N31)</f>
        <v>74.78999999999999</v>
      </c>
      <c r="O32" s="46">
        <f>SUM(O28+O31)</f>
        <v>74.78999999999999</v>
      </c>
    </row>
    <row r="33" spans="1:15" ht="21.75" customHeight="1" thickBot="1">
      <c r="A33" s="11" t="s">
        <v>28</v>
      </c>
      <c r="B33" s="6">
        <v>944</v>
      </c>
      <c r="C33" s="12" t="s">
        <v>6</v>
      </c>
      <c r="D33" s="6">
        <v>9900080030</v>
      </c>
      <c r="E33" s="6">
        <v>870</v>
      </c>
      <c r="F33" s="6">
        <v>297</v>
      </c>
      <c r="G33" s="29"/>
      <c r="H33" s="54">
        <v>2</v>
      </c>
      <c r="I33" s="53">
        <f t="shared" si="0"/>
        <v>2</v>
      </c>
      <c r="J33" s="75">
        <v>0.5</v>
      </c>
      <c r="K33" s="76">
        <v>0.5</v>
      </c>
      <c r="L33" s="76">
        <v>0.5</v>
      </c>
      <c r="M33" s="77">
        <v>0.5</v>
      </c>
      <c r="N33" s="45">
        <v>2</v>
      </c>
      <c r="O33" s="47">
        <v>2</v>
      </c>
    </row>
    <row r="34" spans="1:15" ht="21.75" customHeight="1" thickBot="1">
      <c r="A34" s="7" t="s">
        <v>24</v>
      </c>
      <c r="B34" s="4"/>
      <c r="C34" s="8"/>
      <c r="D34" s="4"/>
      <c r="E34" s="4"/>
      <c r="F34" s="4"/>
      <c r="G34" s="28"/>
      <c r="H34" s="46">
        <f>SUM(H33)</f>
        <v>2</v>
      </c>
      <c r="I34" s="53">
        <f t="shared" si="0"/>
        <v>2</v>
      </c>
      <c r="J34" s="66">
        <f aca="true" t="shared" si="5" ref="J34:O34">SUM(J33)</f>
        <v>0.5</v>
      </c>
      <c r="K34" s="66">
        <f t="shared" si="5"/>
        <v>0.5</v>
      </c>
      <c r="L34" s="66">
        <f t="shared" si="5"/>
        <v>0.5</v>
      </c>
      <c r="M34" s="66">
        <f t="shared" si="5"/>
        <v>0.5</v>
      </c>
      <c r="N34" s="46">
        <f t="shared" si="5"/>
        <v>2</v>
      </c>
      <c r="O34" s="46">
        <f t="shared" si="5"/>
        <v>2</v>
      </c>
    </row>
    <row r="35" spans="1:15" s="25" customFormat="1" ht="21.75" customHeight="1" thickBot="1">
      <c r="A35" s="22" t="s">
        <v>29</v>
      </c>
      <c r="B35" s="23">
        <v>944</v>
      </c>
      <c r="C35" s="24" t="s">
        <v>5</v>
      </c>
      <c r="D35" s="23">
        <v>8500020250</v>
      </c>
      <c r="E35" s="23">
        <v>244</v>
      </c>
      <c r="F35" s="23">
        <v>226</v>
      </c>
      <c r="G35" s="32"/>
      <c r="H35" s="70">
        <v>7.5</v>
      </c>
      <c r="I35" s="53">
        <f t="shared" si="0"/>
        <v>7.5</v>
      </c>
      <c r="J35" s="91">
        <v>7.5</v>
      </c>
      <c r="K35" s="92"/>
      <c r="L35" s="92"/>
      <c r="M35" s="93"/>
      <c r="N35" s="70">
        <v>7.5</v>
      </c>
      <c r="O35" s="96">
        <v>7.5</v>
      </c>
    </row>
    <row r="36" spans="1:15" ht="21.75" customHeight="1" thickBot="1">
      <c r="A36" s="7" t="s">
        <v>24</v>
      </c>
      <c r="B36" s="4"/>
      <c r="C36" s="8"/>
      <c r="D36" s="4"/>
      <c r="E36" s="4"/>
      <c r="F36" s="4"/>
      <c r="G36" s="28"/>
      <c r="H36" s="46">
        <f>SUM(H35)</f>
        <v>7.5</v>
      </c>
      <c r="I36" s="53">
        <f t="shared" si="0"/>
        <v>7.5</v>
      </c>
      <c r="J36" s="66">
        <f aca="true" t="shared" si="6" ref="J36:O36">SUM(J35)</f>
        <v>7.5</v>
      </c>
      <c r="K36" s="66">
        <f t="shared" si="6"/>
        <v>0</v>
      </c>
      <c r="L36" s="66">
        <f t="shared" si="6"/>
        <v>0</v>
      </c>
      <c r="M36" s="66">
        <f t="shared" si="6"/>
        <v>0</v>
      </c>
      <c r="N36" s="46">
        <f t="shared" si="6"/>
        <v>7.5</v>
      </c>
      <c r="O36" s="46">
        <f t="shared" si="6"/>
        <v>7.5</v>
      </c>
    </row>
    <row r="37" spans="1:15" s="19" customFormat="1" ht="20.25" customHeight="1" thickBot="1">
      <c r="A37" s="27" t="s">
        <v>49</v>
      </c>
      <c r="B37" s="6">
        <v>944</v>
      </c>
      <c r="C37" s="12" t="s">
        <v>5</v>
      </c>
      <c r="D37" s="6">
        <v>9900020410</v>
      </c>
      <c r="E37" s="6">
        <v>244</v>
      </c>
      <c r="F37" s="6">
        <v>226</v>
      </c>
      <c r="G37" s="29"/>
      <c r="H37" s="45"/>
      <c r="I37" s="53">
        <f t="shared" si="0"/>
        <v>0</v>
      </c>
      <c r="J37" s="75"/>
      <c r="K37" s="76"/>
      <c r="L37" s="76"/>
      <c r="M37" s="77"/>
      <c r="N37" s="54"/>
      <c r="O37" s="94"/>
    </row>
    <row r="38" spans="1:15" ht="21.75" customHeight="1" thickBot="1">
      <c r="A38" s="7" t="s">
        <v>24</v>
      </c>
      <c r="B38" s="4"/>
      <c r="C38" s="8"/>
      <c r="D38" s="4"/>
      <c r="E38" s="4"/>
      <c r="F38" s="4"/>
      <c r="G38" s="28"/>
      <c r="H38" s="46">
        <f aca="true" t="shared" si="7" ref="H38:O38">SUM(H37)</f>
        <v>0</v>
      </c>
      <c r="I38" s="53">
        <f t="shared" si="0"/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46">
        <f t="shared" si="7"/>
        <v>0</v>
      </c>
      <c r="O38" s="46">
        <f t="shared" si="7"/>
        <v>0</v>
      </c>
    </row>
    <row r="39" spans="1:15" ht="21.75" customHeight="1" thickBot="1">
      <c r="A39" s="11" t="s">
        <v>30</v>
      </c>
      <c r="B39" s="6">
        <v>944</v>
      </c>
      <c r="C39" s="12" t="s">
        <v>5</v>
      </c>
      <c r="D39" s="6">
        <v>9900080040</v>
      </c>
      <c r="E39" s="6">
        <v>853</v>
      </c>
      <c r="F39" s="6">
        <v>297</v>
      </c>
      <c r="G39" s="29"/>
      <c r="H39" s="54">
        <v>3</v>
      </c>
      <c r="I39" s="53">
        <f t="shared" si="0"/>
        <v>3</v>
      </c>
      <c r="J39" s="75">
        <v>0.75</v>
      </c>
      <c r="K39" s="76">
        <v>0.75</v>
      </c>
      <c r="L39" s="76">
        <v>0.75</v>
      </c>
      <c r="M39" s="77">
        <v>0.75</v>
      </c>
      <c r="N39" s="54">
        <v>3</v>
      </c>
      <c r="O39" s="94">
        <v>3</v>
      </c>
    </row>
    <row r="40" spans="1:15" ht="21.75" customHeight="1" thickBot="1">
      <c r="A40" s="7" t="s">
        <v>24</v>
      </c>
      <c r="B40" s="4"/>
      <c r="C40" s="8"/>
      <c r="D40" s="4"/>
      <c r="E40" s="4"/>
      <c r="F40" s="4"/>
      <c r="G40" s="28"/>
      <c r="H40" s="46">
        <f>SUM(H39)</f>
        <v>3</v>
      </c>
      <c r="I40" s="53">
        <f t="shared" si="0"/>
        <v>3</v>
      </c>
      <c r="J40" s="66">
        <f aca="true" t="shared" si="8" ref="J40:O40">SUM(J39)</f>
        <v>0.75</v>
      </c>
      <c r="K40" s="66">
        <f t="shared" si="8"/>
        <v>0.75</v>
      </c>
      <c r="L40" s="66">
        <f t="shared" si="8"/>
        <v>0.75</v>
      </c>
      <c r="M40" s="66">
        <f t="shared" si="8"/>
        <v>0.75</v>
      </c>
      <c r="N40" s="46">
        <f t="shared" si="8"/>
        <v>3</v>
      </c>
      <c r="O40" s="46">
        <f t="shared" si="8"/>
        <v>3</v>
      </c>
    </row>
    <row r="41" spans="1:15" ht="21.75" customHeight="1" thickBot="1">
      <c r="A41" s="181" t="s">
        <v>31</v>
      </c>
      <c r="B41" s="143">
        <v>944</v>
      </c>
      <c r="C41" s="145" t="s">
        <v>5</v>
      </c>
      <c r="D41" s="6">
        <v>9900080080</v>
      </c>
      <c r="E41" s="6">
        <v>853</v>
      </c>
      <c r="F41" s="6">
        <v>297</v>
      </c>
      <c r="G41" s="29"/>
      <c r="H41" s="54">
        <v>30</v>
      </c>
      <c r="I41" s="53">
        <f t="shared" si="0"/>
        <v>30</v>
      </c>
      <c r="J41" s="75">
        <v>7.5</v>
      </c>
      <c r="K41" s="76">
        <v>7.5</v>
      </c>
      <c r="L41" s="76">
        <v>7.5</v>
      </c>
      <c r="M41" s="77">
        <v>7.5</v>
      </c>
      <c r="N41" s="54">
        <v>30</v>
      </c>
      <c r="O41" s="94">
        <v>0</v>
      </c>
    </row>
    <row r="42" spans="1:15" ht="21.75" customHeight="1" thickBot="1">
      <c r="A42" s="152"/>
      <c r="B42" s="144"/>
      <c r="C42" s="146"/>
      <c r="D42" s="43">
        <v>9900071150</v>
      </c>
      <c r="E42" s="43">
        <v>853</v>
      </c>
      <c r="F42" s="43">
        <v>297</v>
      </c>
      <c r="G42" s="44">
        <v>513</v>
      </c>
      <c r="H42" s="45">
        <v>81</v>
      </c>
      <c r="I42" s="53">
        <f t="shared" si="0"/>
        <v>81</v>
      </c>
      <c r="J42" s="95">
        <v>20.25</v>
      </c>
      <c r="K42" s="95">
        <v>20.25</v>
      </c>
      <c r="L42" s="95">
        <v>20.25</v>
      </c>
      <c r="M42" s="95">
        <v>20.25</v>
      </c>
      <c r="N42" s="45">
        <v>81</v>
      </c>
      <c r="O42" s="47">
        <v>81</v>
      </c>
    </row>
    <row r="43" spans="1:15" ht="21.75" customHeight="1" thickBot="1">
      <c r="A43" s="7" t="s">
        <v>24</v>
      </c>
      <c r="B43" s="4"/>
      <c r="C43" s="8"/>
      <c r="D43" s="4"/>
      <c r="E43" s="4"/>
      <c r="F43" s="4"/>
      <c r="G43" s="28"/>
      <c r="H43" s="46">
        <f>SUM(H41:H42)</f>
        <v>111</v>
      </c>
      <c r="I43" s="53">
        <f t="shared" si="0"/>
        <v>111</v>
      </c>
      <c r="J43" s="66">
        <f aca="true" t="shared" si="9" ref="J43:O43">SUM(J41:J42)</f>
        <v>27.75</v>
      </c>
      <c r="K43" s="66">
        <f t="shared" si="9"/>
        <v>27.75</v>
      </c>
      <c r="L43" s="66">
        <f t="shared" si="9"/>
        <v>27.75</v>
      </c>
      <c r="M43" s="66">
        <f t="shared" si="9"/>
        <v>27.75</v>
      </c>
      <c r="N43" s="46">
        <f t="shared" si="9"/>
        <v>111</v>
      </c>
      <c r="O43" s="46">
        <f t="shared" si="9"/>
        <v>81</v>
      </c>
    </row>
    <row r="44" spans="1:15" ht="21.75" customHeight="1" thickBot="1">
      <c r="A44" s="11" t="s">
        <v>32</v>
      </c>
      <c r="B44" s="6">
        <v>944</v>
      </c>
      <c r="C44" s="12" t="s">
        <v>5</v>
      </c>
      <c r="D44" s="6">
        <v>9900087000</v>
      </c>
      <c r="E44" s="6">
        <v>870</v>
      </c>
      <c r="F44" s="6">
        <v>296</v>
      </c>
      <c r="G44" s="29"/>
      <c r="H44" s="45"/>
      <c r="I44" s="53">
        <f t="shared" si="0"/>
        <v>0</v>
      </c>
      <c r="J44" s="75"/>
      <c r="K44" s="76"/>
      <c r="L44" s="76"/>
      <c r="M44" s="77"/>
      <c r="N44" s="54">
        <v>165.248</v>
      </c>
      <c r="O44" s="94">
        <v>335.691</v>
      </c>
    </row>
    <row r="45" spans="1:15" ht="21.75" customHeight="1" thickBot="1">
      <c r="A45" s="7" t="s">
        <v>24</v>
      </c>
      <c r="B45" s="4"/>
      <c r="C45" s="8"/>
      <c r="D45" s="4"/>
      <c r="E45" s="4"/>
      <c r="F45" s="4"/>
      <c r="G45" s="28"/>
      <c r="H45" s="46">
        <f>SUM(H44)</f>
        <v>0</v>
      </c>
      <c r="I45" s="53">
        <f t="shared" si="0"/>
        <v>0</v>
      </c>
      <c r="J45" s="66">
        <f aca="true" t="shared" si="10" ref="J45:O45">SUM(J44)</f>
        <v>0</v>
      </c>
      <c r="K45" s="66">
        <f t="shared" si="10"/>
        <v>0</v>
      </c>
      <c r="L45" s="66">
        <f t="shared" si="10"/>
        <v>0</v>
      </c>
      <c r="M45" s="66">
        <f t="shared" si="10"/>
        <v>0</v>
      </c>
      <c r="N45" s="46">
        <f t="shared" si="10"/>
        <v>165.248</v>
      </c>
      <c r="O45" s="46">
        <f t="shared" si="10"/>
        <v>335.691</v>
      </c>
    </row>
    <row r="46" spans="1:15" ht="16.5" customHeight="1" thickBot="1">
      <c r="A46" s="143" t="s">
        <v>33</v>
      </c>
      <c r="B46" s="143">
        <v>944</v>
      </c>
      <c r="C46" s="145" t="s">
        <v>2</v>
      </c>
      <c r="D46" s="143">
        <v>9900051180</v>
      </c>
      <c r="E46" s="6">
        <v>121</v>
      </c>
      <c r="F46" s="6">
        <v>211</v>
      </c>
      <c r="G46" s="29"/>
      <c r="H46" s="54">
        <v>45</v>
      </c>
      <c r="I46" s="53">
        <f t="shared" si="0"/>
        <v>45</v>
      </c>
      <c r="J46" s="75">
        <v>45</v>
      </c>
      <c r="K46" s="76"/>
      <c r="L46" s="76"/>
      <c r="M46" s="77"/>
      <c r="N46" s="54">
        <v>45</v>
      </c>
      <c r="O46" s="94">
        <v>45</v>
      </c>
    </row>
    <row r="47" spans="1:15" ht="17.25" customHeight="1" thickBot="1">
      <c r="A47" s="148"/>
      <c r="B47" s="148"/>
      <c r="C47" s="149"/>
      <c r="D47" s="148"/>
      <c r="E47" s="6">
        <v>129</v>
      </c>
      <c r="F47" s="6">
        <v>213</v>
      </c>
      <c r="G47" s="29"/>
      <c r="H47" s="54">
        <v>13.6</v>
      </c>
      <c r="I47" s="53">
        <f t="shared" si="0"/>
        <v>13.6</v>
      </c>
      <c r="J47" s="75">
        <v>13.6</v>
      </c>
      <c r="K47" s="76"/>
      <c r="L47" s="76"/>
      <c r="M47" s="77"/>
      <c r="N47" s="54">
        <v>13.6</v>
      </c>
      <c r="O47" s="94">
        <v>13.6</v>
      </c>
    </row>
    <row r="48" spans="1:15" ht="15.75" customHeight="1" thickBot="1">
      <c r="A48" s="148"/>
      <c r="B48" s="148"/>
      <c r="C48" s="149"/>
      <c r="D48" s="148"/>
      <c r="E48" s="6">
        <v>244</v>
      </c>
      <c r="F48" s="6">
        <v>310</v>
      </c>
      <c r="G48" s="29"/>
      <c r="H48" s="54">
        <v>13</v>
      </c>
      <c r="I48" s="53">
        <f t="shared" si="0"/>
        <v>13</v>
      </c>
      <c r="J48" s="75">
        <v>13</v>
      </c>
      <c r="K48" s="76"/>
      <c r="L48" s="76"/>
      <c r="M48" s="77"/>
      <c r="N48" s="54">
        <v>13</v>
      </c>
      <c r="O48" s="94">
        <v>13</v>
      </c>
    </row>
    <row r="49" spans="1:15" ht="17.25" customHeight="1" thickBot="1">
      <c r="A49" s="144"/>
      <c r="B49" s="144"/>
      <c r="C49" s="146"/>
      <c r="D49" s="144"/>
      <c r="E49" s="6">
        <v>244</v>
      </c>
      <c r="F49" s="6">
        <v>346</v>
      </c>
      <c r="G49" s="29"/>
      <c r="H49" s="54">
        <v>4.3</v>
      </c>
      <c r="I49" s="53">
        <f t="shared" si="0"/>
        <v>4.3</v>
      </c>
      <c r="J49" s="75">
        <v>4.3</v>
      </c>
      <c r="K49" s="76"/>
      <c r="L49" s="76"/>
      <c r="M49" s="77"/>
      <c r="N49" s="54">
        <v>4.8</v>
      </c>
      <c r="O49" s="94">
        <v>7.1</v>
      </c>
    </row>
    <row r="50" spans="1:15" ht="21" customHeight="1" thickBot="1">
      <c r="A50" s="7" t="s">
        <v>24</v>
      </c>
      <c r="B50" s="4"/>
      <c r="C50" s="8"/>
      <c r="D50" s="4"/>
      <c r="E50" s="4"/>
      <c r="F50" s="4"/>
      <c r="G50" s="28"/>
      <c r="H50" s="46">
        <f>SUM(H46:H49)</f>
        <v>75.89999999999999</v>
      </c>
      <c r="I50" s="53">
        <f t="shared" si="0"/>
        <v>75.89999999999999</v>
      </c>
      <c r="J50" s="66">
        <f aca="true" t="shared" si="11" ref="J50:O50">SUM(J46:J49)</f>
        <v>75.89999999999999</v>
      </c>
      <c r="K50" s="66">
        <f t="shared" si="11"/>
        <v>0</v>
      </c>
      <c r="L50" s="66">
        <f t="shared" si="11"/>
        <v>0</v>
      </c>
      <c r="M50" s="66">
        <f t="shared" si="11"/>
        <v>0</v>
      </c>
      <c r="N50" s="46">
        <f t="shared" si="11"/>
        <v>76.39999999999999</v>
      </c>
      <c r="O50" s="46">
        <f t="shared" si="11"/>
        <v>78.69999999999999</v>
      </c>
    </row>
    <row r="51" spans="1:15" s="51" customFormat="1" ht="0.75" customHeight="1" hidden="1" thickBot="1">
      <c r="A51" s="162" t="s">
        <v>34</v>
      </c>
      <c r="B51" s="155">
        <v>944</v>
      </c>
      <c r="C51" s="158" t="s">
        <v>35</v>
      </c>
      <c r="D51" s="155">
        <v>6500020150</v>
      </c>
      <c r="E51" s="49">
        <v>244</v>
      </c>
      <c r="F51" s="49">
        <v>226</v>
      </c>
      <c r="G51" s="50"/>
      <c r="H51" s="69"/>
      <c r="I51" s="73">
        <f t="shared" si="0"/>
        <v>0</v>
      </c>
      <c r="J51" s="84"/>
      <c r="K51" s="85"/>
      <c r="L51" s="85"/>
      <c r="M51" s="86"/>
      <c r="N51" s="69"/>
      <c r="O51" s="87"/>
    </row>
    <row r="52" spans="1:15" s="51" customFormat="1" ht="21.75" customHeight="1" hidden="1" thickBot="1">
      <c r="A52" s="163"/>
      <c r="B52" s="156"/>
      <c r="C52" s="159"/>
      <c r="D52" s="156"/>
      <c r="E52" s="49">
        <v>244</v>
      </c>
      <c r="F52" s="49">
        <v>343</v>
      </c>
      <c r="G52" s="50"/>
      <c r="H52" s="69"/>
      <c r="I52" s="73">
        <f t="shared" si="0"/>
        <v>0</v>
      </c>
      <c r="J52" s="84"/>
      <c r="K52" s="85"/>
      <c r="L52" s="85"/>
      <c r="M52" s="86"/>
      <c r="N52" s="69"/>
      <c r="O52" s="87"/>
    </row>
    <row r="53" spans="1:15" s="51" customFormat="1" ht="21.75" customHeight="1" hidden="1" thickBot="1">
      <c r="A53" s="164"/>
      <c r="B53" s="157"/>
      <c r="C53" s="160"/>
      <c r="D53" s="157"/>
      <c r="E53" s="49">
        <v>244</v>
      </c>
      <c r="F53" s="49">
        <v>349</v>
      </c>
      <c r="G53" s="50"/>
      <c r="H53" s="69"/>
      <c r="I53" s="73">
        <f t="shared" si="0"/>
        <v>0</v>
      </c>
      <c r="J53" s="84"/>
      <c r="K53" s="85"/>
      <c r="L53" s="85"/>
      <c r="M53" s="86"/>
      <c r="N53" s="69"/>
      <c r="O53" s="87"/>
    </row>
    <row r="54" spans="1:15" ht="21.75" customHeight="1" hidden="1" thickBot="1">
      <c r="A54" s="7" t="s">
        <v>24</v>
      </c>
      <c r="B54" s="4"/>
      <c r="C54" s="8"/>
      <c r="D54" s="4"/>
      <c r="E54" s="4"/>
      <c r="F54" s="4"/>
      <c r="G54" s="28"/>
      <c r="H54" s="46">
        <f>SUM(H51:H53)</f>
        <v>0</v>
      </c>
      <c r="I54" s="53">
        <f t="shared" si="0"/>
        <v>0</v>
      </c>
      <c r="J54" s="66">
        <f aca="true" t="shared" si="12" ref="J54:O54">SUM(J51:J53)</f>
        <v>0</v>
      </c>
      <c r="K54" s="66">
        <f t="shared" si="12"/>
        <v>0</v>
      </c>
      <c r="L54" s="66">
        <f t="shared" si="12"/>
        <v>0</v>
      </c>
      <c r="M54" s="66">
        <f t="shared" si="12"/>
        <v>0</v>
      </c>
      <c r="N54" s="46">
        <f t="shared" si="12"/>
        <v>0</v>
      </c>
      <c r="O54" s="46">
        <f t="shared" si="12"/>
        <v>0</v>
      </c>
    </row>
    <row r="55" spans="1:15" s="51" customFormat="1" ht="21.75" customHeight="1" hidden="1" thickBot="1">
      <c r="A55" s="188" t="s">
        <v>36</v>
      </c>
      <c r="B55" s="155">
        <v>944</v>
      </c>
      <c r="C55" s="158" t="s">
        <v>37</v>
      </c>
      <c r="D55" s="155">
        <v>900020370</v>
      </c>
      <c r="E55" s="49">
        <v>244</v>
      </c>
      <c r="F55" s="49">
        <v>226</v>
      </c>
      <c r="G55" s="50"/>
      <c r="H55" s="69"/>
      <c r="I55" s="73">
        <f t="shared" si="0"/>
        <v>0</v>
      </c>
      <c r="J55" s="84"/>
      <c r="K55" s="85"/>
      <c r="L55" s="85"/>
      <c r="M55" s="86"/>
      <c r="N55" s="69"/>
      <c r="O55" s="87"/>
    </row>
    <row r="56" spans="1:15" s="51" customFormat="1" ht="21.75" customHeight="1" hidden="1" thickBot="1">
      <c r="A56" s="189"/>
      <c r="B56" s="156"/>
      <c r="C56" s="159"/>
      <c r="D56" s="156"/>
      <c r="E56" s="49">
        <v>244</v>
      </c>
      <c r="F56" s="49">
        <v>296</v>
      </c>
      <c r="G56" s="50"/>
      <c r="H56" s="69"/>
      <c r="I56" s="73">
        <f t="shared" si="0"/>
        <v>0</v>
      </c>
      <c r="J56" s="84"/>
      <c r="K56" s="85"/>
      <c r="L56" s="85"/>
      <c r="M56" s="86"/>
      <c r="N56" s="69"/>
      <c r="O56" s="87"/>
    </row>
    <row r="57" spans="1:15" s="51" customFormat="1" ht="21.75" customHeight="1" hidden="1" thickBot="1">
      <c r="A57" s="189"/>
      <c r="B57" s="156"/>
      <c r="C57" s="159"/>
      <c r="D57" s="156"/>
      <c r="E57" s="49">
        <v>244</v>
      </c>
      <c r="F57" s="49">
        <v>343</v>
      </c>
      <c r="G57" s="50"/>
      <c r="H57" s="69"/>
      <c r="I57" s="73">
        <f t="shared" si="0"/>
        <v>0</v>
      </c>
      <c r="J57" s="84"/>
      <c r="K57" s="85"/>
      <c r="L57" s="85"/>
      <c r="M57" s="86"/>
      <c r="N57" s="69"/>
      <c r="O57" s="87"/>
    </row>
    <row r="58" spans="1:15" s="51" customFormat="1" ht="21.75" customHeight="1" hidden="1" thickBot="1">
      <c r="A58" s="190"/>
      <c r="B58" s="157"/>
      <c r="C58" s="160"/>
      <c r="D58" s="157"/>
      <c r="E58" s="49">
        <v>244</v>
      </c>
      <c r="F58" s="49">
        <v>346</v>
      </c>
      <c r="G58" s="50"/>
      <c r="H58" s="69"/>
      <c r="I58" s="73">
        <f t="shared" si="0"/>
        <v>0</v>
      </c>
      <c r="J58" s="84"/>
      <c r="K58" s="85"/>
      <c r="L58" s="85"/>
      <c r="M58" s="86"/>
      <c r="N58" s="69"/>
      <c r="O58" s="87"/>
    </row>
    <row r="59" spans="1:15" ht="21.75" customHeight="1" hidden="1" thickBot="1">
      <c r="A59" s="7" t="s">
        <v>24</v>
      </c>
      <c r="B59" s="4"/>
      <c r="C59" s="8"/>
      <c r="D59" s="4"/>
      <c r="E59" s="4"/>
      <c r="F59" s="4"/>
      <c r="G59" s="28"/>
      <c r="H59" s="46">
        <f>SUM(H55:H58)</f>
        <v>0</v>
      </c>
      <c r="I59" s="53">
        <f t="shared" si="0"/>
        <v>0</v>
      </c>
      <c r="J59" s="66">
        <f aca="true" t="shared" si="13" ref="J59:O59">SUM(J55:J58)</f>
        <v>0</v>
      </c>
      <c r="K59" s="66">
        <f t="shared" si="13"/>
        <v>0</v>
      </c>
      <c r="L59" s="66">
        <f t="shared" si="13"/>
        <v>0</v>
      </c>
      <c r="M59" s="66">
        <f t="shared" si="13"/>
        <v>0</v>
      </c>
      <c r="N59" s="46">
        <f t="shared" si="13"/>
        <v>0</v>
      </c>
      <c r="O59" s="46">
        <f t="shared" si="13"/>
        <v>0</v>
      </c>
    </row>
    <row r="60" spans="1:15" s="51" customFormat="1" ht="21.75" customHeight="1" hidden="1" thickBot="1">
      <c r="A60" s="48" t="s">
        <v>38</v>
      </c>
      <c r="B60" s="49">
        <v>944</v>
      </c>
      <c r="C60" s="52" t="s">
        <v>37</v>
      </c>
      <c r="D60" s="49">
        <v>1500020320</v>
      </c>
      <c r="E60" s="49">
        <v>244</v>
      </c>
      <c r="F60" s="49">
        <v>349</v>
      </c>
      <c r="G60" s="50"/>
      <c r="H60" s="69"/>
      <c r="I60" s="73">
        <f t="shared" si="0"/>
        <v>0</v>
      </c>
      <c r="J60" s="84"/>
      <c r="K60" s="85"/>
      <c r="L60" s="85"/>
      <c r="M60" s="86"/>
      <c r="N60" s="69"/>
      <c r="O60" s="87"/>
    </row>
    <row r="61" spans="1:15" ht="21.75" customHeight="1" hidden="1" thickBot="1">
      <c r="A61" s="7" t="s">
        <v>24</v>
      </c>
      <c r="B61" s="4"/>
      <c r="C61" s="8"/>
      <c r="D61" s="4"/>
      <c r="E61" s="4"/>
      <c r="F61" s="4"/>
      <c r="G61" s="28"/>
      <c r="H61" s="46">
        <f>SUM(H60)</f>
        <v>0</v>
      </c>
      <c r="I61" s="53">
        <f t="shared" si="0"/>
        <v>0</v>
      </c>
      <c r="J61" s="66">
        <f aca="true" t="shared" si="14" ref="J61:O61">SUM(J60)</f>
        <v>0</v>
      </c>
      <c r="K61" s="66">
        <f t="shared" si="14"/>
        <v>0</v>
      </c>
      <c r="L61" s="66">
        <f t="shared" si="14"/>
        <v>0</v>
      </c>
      <c r="M61" s="66">
        <f t="shared" si="14"/>
        <v>0</v>
      </c>
      <c r="N61" s="46">
        <f t="shared" si="14"/>
        <v>0</v>
      </c>
      <c r="O61" s="46">
        <f t="shared" si="14"/>
        <v>0</v>
      </c>
    </row>
    <row r="62" spans="1:15" ht="21.75" customHeight="1" thickBot="1">
      <c r="A62" s="151" t="s">
        <v>62</v>
      </c>
      <c r="B62" s="148">
        <v>944</v>
      </c>
      <c r="C62" s="161" t="s">
        <v>74</v>
      </c>
      <c r="D62" s="6">
        <v>6800020160</v>
      </c>
      <c r="E62" s="6">
        <v>244</v>
      </c>
      <c r="F62" s="6">
        <v>225</v>
      </c>
      <c r="G62" s="29"/>
      <c r="H62" s="54">
        <v>798.7</v>
      </c>
      <c r="I62" s="53">
        <f t="shared" si="0"/>
        <v>798.7</v>
      </c>
      <c r="J62" s="75">
        <v>123.488</v>
      </c>
      <c r="K62" s="76">
        <v>194.809</v>
      </c>
      <c r="L62" s="76">
        <v>252.498</v>
      </c>
      <c r="M62" s="77">
        <v>227.905</v>
      </c>
      <c r="N62" s="54">
        <v>856.7</v>
      </c>
      <c r="O62" s="94">
        <v>933.2</v>
      </c>
    </row>
    <row r="63" spans="1:15" ht="21.75" customHeight="1" thickBot="1">
      <c r="A63" s="151"/>
      <c r="B63" s="148"/>
      <c r="C63" s="161"/>
      <c r="D63" s="6" t="s">
        <v>46</v>
      </c>
      <c r="E63" s="6">
        <v>244</v>
      </c>
      <c r="F63" s="6">
        <v>225</v>
      </c>
      <c r="G63" s="34" t="s">
        <v>47</v>
      </c>
      <c r="H63" s="54">
        <v>0</v>
      </c>
      <c r="I63" s="53">
        <f t="shared" si="0"/>
        <v>0</v>
      </c>
      <c r="J63" s="75"/>
      <c r="K63" s="76"/>
      <c r="L63" s="76"/>
      <c r="M63" s="77"/>
      <c r="N63" s="54">
        <v>241.116</v>
      </c>
      <c r="O63" s="94">
        <v>241.116</v>
      </c>
    </row>
    <row r="64" spans="1:15" ht="21.75" customHeight="1" thickBot="1">
      <c r="A64" s="151"/>
      <c r="B64" s="148"/>
      <c r="C64" s="161"/>
      <c r="D64" s="6" t="s">
        <v>46</v>
      </c>
      <c r="E64" s="6">
        <v>244</v>
      </c>
      <c r="F64" s="6">
        <v>225</v>
      </c>
      <c r="G64" s="34" t="s">
        <v>48</v>
      </c>
      <c r="H64" s="54">
        <v>0</v>
      </c>
      <c r="I64" s="53">
        <f t="shared" si="0"/>
        <v>0</v>
      </c>
      <c r="J64" s="75"/>
      <c r="K64" s="76"/>
      <c r="L64" s="76"/>
      <c r="M64" s="77"/>
      <c r="N64" s="54">
        <v>0.241</v>
      </c>
      <c r="O64" s="94">
        <v>0.241</v>
      </c>
    </row>
    <row r="65" spans="1:15" ht="21.75" customHeight="1" thickBot="1">
      <c r="A65" s="7" t="s">
        <v>24</v>
      </c>
      <c r="B65" s="4"/>
      <c r="C65" s="8"/>
      <c r="D65" s="4"/>
      <c r="E65" s="4"/>
      <c r="F65" s="4"/>
      <c r="G65" s="28"/>
      <c r="H65" s="46">
        <f>SUM(H62:H64)</f>
        <v>798.7</v>
      </c>
      <c r="I65" s="53">
        <f>SUM(J65:M65)</f>
        <v>798.7</v>
      </c>
      <c r="J65" s="66">
        <f>SUM(J62:J64)</f>
        <v>123.488</v>
      </c>
      <c r="K65" s="66">
        <f>SUM(K62:K64)</f>
        <v>194.809</v>
      </c>
      <c r="L65" s="66">
        <f>SUM(L62:L64)</f>
        <v>252.498</v>
      </c>
      <c r="M65" s="66">
        <f>SUM(M62:M64)</f>
        <v>227.905</v>
      </c>
      <c r="N65" s="46">
        <f>SUM(N61:N64)</f>
        <v>1098.057</v>
      </c>
      <c r="O65" s="46">
        <f>SUM(O61:O64)</f>
        <v>1174.557</v>
      </c>
    </row>
    <row r="66" spans="1:15" ht="21.75" customHeight="1" thickBot="1">
      <c r="A66" s="114" t="s">
        <v>57</v>
      </c>
      <c r="B66" s="116">
        <v>944</v>
      </c>
      <c r="C66" s="117" t="s">
        <v>53</v>
      </c>
      <c r="D66" s="26">
        <v>1300020530</v>
      </c>
      <c r="E66" s="26">
        <v>244</v>
      </c>
      <c r="F66" s="26">
        <v>226</v>
      </c>
      <c r="G66" s="33"/>
      <c r="H66" s="70">
        <v>100</v>
      </c>
      <c r="I66" s="53">
        <f>SUM(J66:M66)</f>
        <v>100</v>
      </c>
      <c r="J66" s="70">
        <v>25</v>
      </c>
      <c r="K66" s="70">
        <v>25</v>
      </c>
      <c r="L66" s="70">
        <v>25</v>
      </c>
      <c r="M66" s="70">
        <v>25</v>
      </c>
      <c r="N66" s="70">
        <v>0</v>
      </c>
      <c r="O66" s="70">
        <v>0</v>
      </c>
    </row>
    <row r="67" spans="1:15" ht="21.75" customHeight="1" thickBot="1">
      <c r="A67" s="7" t="s">
        <v>24</v>
      </c>
      <c r="B67" s="4"/>
      <c r="C67" s="8"/>
      <c r="D67" s="4"/>
      <c r="E67" s="4"/>
      <c r="F67" s="4"/>
      <c r="G67" s="28"/>
      <c r="H67" s="46">
        <f>SUM(H66:H66)</f>
        <v>100</v>
      </c>
      <c r="I67" s="53">
        <f>SUM(J67:M67)</f>
        <v>100</v>
      </c>
      <c r="J67" s="66">
        <f aca="true" t="shared" si="15" ref="J67:O67">SUM(J66:J66)</f>
        <v>25</v>
      </c>
      <c r="K67" s="66">
        <f t="shared" si="15"/>
        <v>25</v>
      </c>
      <c r="L67" s="66">
        <f t="shared" si="15"/>
        <v>25</v>
      </c>
      <c r="M67" s="66">
        <f t="shared" si="15"/>
        <v>25</v>
      </c>
      <c r="N67" s="46">
        <f t="shared" si="15"/>
        <v>0</v>
      </c>
      <c r="O67" s="46">
        <f t="shared" si="15"/>
        <v>0</v>
      </c>
    </row>
    <row r="68" spans="1:15" ht="21.75" customHeight="1" thickBot="1">
      <c r="A68" s="131" t="s">
        <v>73</v>
      </c>
      <c r="B68" s="116">
        <v>944</v>
      </c>
      <c r="C68" s="117" t="s">
        <v>72</v>
      </c>
      <c r="D68" s="116">
        <v>7800020460</v>
      </c>
      <c r="E68" s="26">
        <v>244</v>
      </c>
      <c r="F68" s="26">
        <v>346</v>
      </c>
      <c r="G68" s="33"/>
      <c r="H68" s="70">
        <v>0.2</v>
      </c>
      <c r="I68" s="74">
        <f>SUM(H68)</f>
        <v>0.2</v>
      </c>
      <c r="J68" s="132">
        <v>0.2</v>
      </c>
      <c r="K68" s="132"/>
      <c r="L68" s="132"/>
      <c r="M68" s="132"/>
      <c r="N68" s="70">
        <v>0</v>
      </c>
      <c r="O68" s="96">
        <v>0</v>
      </c>
    </row>
    <row r="69" spans="1:15" ht="21.75" customHeight="1" thickBot="1">
      <c r="A69" s="15" t="s">
        <v>71</v>
      </c>
      <c r="B69" s="16"/>
      <c r="C69" s="17"/>
      <c r="D69" s="16"/>
      <c r="E69" s="4"/>
      <c r="F69" s="4"/>
      <c r="G69" s="28"/>
      <c r="H69" s="46">
        <v>0.2</v>
      </c>
      <c r="I69" s="53">
        <f>SUM(H69)</f>
        <v>0.2</v>
      </c>
      <c r="J69" s="129">
        <f>SUM(J68)</f>
        <v>0.2</v>
      </c>
      <c r="K69" s="129"/>
      <c r="L69" s="129"/>
      <c r="M69" s="129"/>
      <c r="N69" s="46">
        <v>0</v>
      </c>
      <c r="O69" s="130">
        <v>0</v>
      </c>
    </row>
    <row r="70" spans="1:15" ht="21.75" customHeight="1" thickBot="1">
      <c r="A70" s="141" t="s">
        <v>39</v>
      </c>
      <c r="B70" s="143">
        <v>944</v>
      </c>
      <c r="C70" s="145" t="s">
        <v>3</v>
      </c>
      <c r="D70" s="115">
        <v>7900020200</v>
      </c>
      <c r="E70" s="6">
        <v>244</v>
      </c>
      <c r="F70" s="6">
        <v>223</v>
      </c>
      <c r="G70" s="29"/>
      <c r="H70" s="54">
        <v>158</v>
      </c>
      <c r="I70" s="53">
        <f aca="true" t="shared" si="16" ref="I70:I96">SUM(J70:M70)</f>
        <v>158</v>
      </c>
      <c r="J70" s="75">
        <v>40</v>
      </c>
      <c r="K70" s="76">
        <v>40</v>
      </c>
      <c r="L70" s="76">
        <v>30</v>
      </c>
      <c r="M70" s="77">
        <v>48</v>
      </c>
      <c r="N70" s="54">
        <v>18.791</v>
      </c>
      <c r="O70" s="94">
        <v>0</v>
      </c>
    </row>
    <row r="71" spans="1:15" ht="21.75" customHeight="1" thickBot="1">
      <c r="A71" s="147"/>
      <c r="B71" s="148"/>
      <c r="C71" s="148"/>
      <c r="D71" s="65">
        <v>7900071150</v>
      </c>
      <c r="E71" s="60">
        <v>244</v>
      </c>
      <c r="F71" s="60">
        <v>310</v>
      </c>
      <c r="G71" s="61">
        <v>515</v>
      </c>
      <c r="H71" s="55">
        <v>37.381</v>
      </c>
      <c r="I71" s="53">
        <f t="shared" si="16"/>
        <v>37.381</v>
      </c>
      <c r="J71" s="103">
        <v>9.34</v>
      </c>
      <c r="K71" s="103">
        <v>9.34</v>
      </c>
      <c r="L71" s="103">
        <v>9.34</v>
      </c>
      <c r="M71" s="104">
        <v>9.361</v>
      </c>
      <c r="N71" s="45">
        <v>37.381</v>
      </c>
      <c r="O71" s="47">
        <v>37.381</v>
      </c>
    </row>
    <row r="72" spans="1:15" ht="21.75" customHeight="1" thickBot="1">
      <c r="A72" s="7" t="s">
        <v>24</v>
      </c>
      <c r="B72" s="4"/>
      <c r="C72" s="8"/>
      <c r="D72" s="4"/>
      <c r="E72" s="4"/>
      <c r="F72" s="4"/>
      <c r="G72" s="28"/>
      <c r="H72" s="46">
        <f>SUM(H70:H71)</f>
        <v>195.381</v>
      </c>
      <c r="I72" s="53">
        <f t="shared" si="16"/>
        <v>195.38100000000003</v>
      </c>
      <c r="J72" s="66">
        <f aca="true" t="shared" si="17" ref="J72:O72">SUM(J70:J71)</f>
        <v>49.34</v>
      </c>
      <c r="K72" s="66">
        <f t="shared" si="17"/>
        <v>49.34</v>
      </c>
      <c r="L72" s="66">
        <f t="shared" si="17"/>
        <v>39.34</v>
      </c>
      <c r="M72" s="66">
        <f t="shared" si="17"/>
        <v>57.361000000000004</v>
      </c>
      <c r="N72" s="46">
        <f t="shared" si="17"/>
        <v>56.172</v>
      </c>
      <c r="O72" s="46">
        <f t="shared" si="17"/>
        <v>37.381</v>
      </c>
    </row>
    <row r="73" spans="1:15" ht="21.75" customHeight="1" thickBot="1">
      <c r="A73" s="141" t="s">
        <v>40</v>
      </c>
      <c r="B73" s="143"/>
      <c r="C73" s="145" t="s">
        <v>3</v>
      </c>
      <c r="D73" s="6">
        <v>7900020230</v>
      </c>
      <c r="E73" s="6">
        <v>244</v>
      </c>
      <c r="F73" s="6">
        <v>225</v>
      </c>
      <c r="G73" s="29"/>
      <c r="H73" s="54">
        <v>50.653</v>
      </c>
      <c r="I73" s="53">
        <f t="shared" si="16"/>
        <v>50.653000000000006</v>
      </c>
      <c r="J73" s="75">
        <v>12.48</v>
      </c>
      <c r="K73" s="76">
        <v>12.68</v>
      </c>
      <c r="L73" s="76">
        <v>12.68</v>
      </c>
      <c r="M73" s="77">
        <v>12.813</v>
      </c>
      <c r="N73" s="54"/>
      <c r="O73" s="94"/>
    </row>
    <row r="74" spans="1:15" ht="21.75" customHeight="1" thickBot="1">
      <c r="A74" s="147"/>
      <c r="B74" s="148"/>
      <c r="C74" s="149"/>
      <c r="D74" s="10">
        <v>7900071150</v>
      </c>
      <c r="E74" s="10">
        <v>244</v>
      </c>
      <c r="F74" s="10">
        <v>225</v>
      </c>
      <c r="G74" s="31">
        <v>518</v>
      </c>
      <c r="H74" s="55">
        <v>69.877</v>
      </c>
      <c r="I74" s="53">
        <f t="shared" si="16"/>
        <v>69.87700000000001</v>
      </c>
      <c r="J74" s="81">
        <v>17.469</v>
      </c>
      <c r="K74" s="82">
        <v>17.469</v>
      </c>
      <c r="L74" s="82">
        <v>17.469</v>
      </c>
      <c r="M74" s="83">
        <v>17.47</v>
      </c>
      <c r="N74" s="55">
        <v>69.877</v>
      </c>
      <c r="O74" s="56">
        <v>69.877</v>
      </c>
    </row>
    <row r="75" spans="1:15" ht="21.75" customHeight="1" thickBot="1">
      <c r="A75" s="147"/>
      <c r="B75" s="148"/>
      <c r="C75" s="149"/>
      <c r="D75" s="10">
        <v>7900071150</v>
      </c>
      <c r="E75" s="10">
        <v>244</v>
      </c>
      <c r="F75" s="10">
        <v>310</v>
      </c>
      <c r="G75" s="31">
        <v>518</v>
      </c>
      <c r="H75" s="55">
        <v>40</v>
      </c>
      <c r="I75" s="53">
        <f t="shared" si="16"/>
        <v>40</v>
      </c>
      <c r="J75" s="81">
        <v>10</v>
      </c>
      <c r="K75" s="82">
        <v>10</v>
      </c>
      <c r="L75" s="82">
        <v>10</v>
      </c>
      <c r="M75" s="83">
        <v>10</v>
      </c>
      <c r="N75" s="55">
        <v>40</v>
      </c>
      <c r="O75" s="56">
        <v>40</v>
      </c>
    </row>
    <row r="76" spans="1:15" ht="21.75" customHeight="1" thickBot="1">
      <c r="A76" s="7" t="s">
        <v>24</v>
      </c>
      <c r="B76" s="4"/>
      <c r="C76" s="8"/>
      <c r="D76" s="4"/>
      <c r="E76" s="4"/>
      <c r="F76" s="4"/>
      <c r="G76" s="28"/>
      <c r="H76" s="46">
        <f>SUM(H73:H75)</f>
        <v>160.53</v>
      </c>
      <c r="I76" s="53">
        <f t="shared" si="16"/>
        <v>160.53</v>
      </c>
      <c r="J76" s="66">
        <f aca="true" t="shared" si="18" ref="J76:O76">SUM(J73:J75)</f>
        <v>39.949</v>
      </c>
      <c r="K76" s="66">
        <f t="shared" si="18"/>
        <v>40.149</v>
      </c>
      <c r="L76" s="66">
        <f t="shared" si="18"/>
        <v>40.149</v>
      </c>
      <c r="M76" s="66">
        <f t="shared" si="18"/>
        <v>40.283</v>
      </c>
      <c r="N76" s="46">
        <f t="shared" si="18"/>
        <v>109.877</v>
      </c>
      <c r="O76" s="46">
        <f t="shared" si="18"/>
        <v>109.877</v>
      </c>
    </row>
    <row r="77" spans="1:15" ht="21.75" customHeight="1" thickBot="1">
      <c r="A77" s="11" t="s">
        <v>56</v>
      </c>
      <c r="B77" s="6">
        <v>944</v>
      </c>
      <c r="C77" s="12" t="s">
        <v>3</v>
      </c>
      <c r="D77" s="6">
        <v>7900020601</v>
      </c>
      <c r="E77" s="6">
        <v>244</v>
      </c>
      <c r="F77" s="6">
        <v>225</v>
      </c>
      <c r="G77" s="29"/>
      <c r="H77" s="54">
        <v>10.159</v>
      </c>
      <c r="I77" s="53">
        <f t="shared" si="16"/>
        <v>10.158999999999999</v>
      </c>
      <c r="J77" s="75">
        <v>0</v>
      </c>
      <c r="K77" s="76">
        <v>5.079</v>
      </c>
      <c r="L77" s="76">
        <v>5.08</v>
      </c>
      <c r="M77" s="77">
        <v>0</v>
      </c>
      <c r="N77" s="54">
        <v>10.159</v>
      </c>
      <c r="O77" s="94">
        <v>10.159</v>
      </c>
    </row>
    <row r="78" spans="1:15" ht="21.75" customHeight="1" thickBot="1">
      <c r="A78" s="7" t="s">
        <v>24</v>
      </c>
      <c r="B78" s="4"/>
      <c r="C78" s="8"/>
      <c r="D78" s="4"/>
      <c r="E78" s="4"/>
      <c r="F78" s="4"/>
      <c r="G78" s="28"/>
      <c r="H78" s="46">
        <f>SUM(H77)</f>
        <v>10.159</v>
      </c>
      <c r="I78" s="53">
        <f t="shared" si="16"/>
        <v>10.158999999999999</v>
      </c>
      <c r="J78" s="66">
        <f aca="true" t="shared" si="19" ref="J78:O78">SUM(J77)</f>
        <v>0</v>
      </c>
      <c r="K78" s="66">
        <f t="shared" si="19"/>
        <v>5.079</v>
      </c>
      <c r="L78" s="66">
        <f t="shared" si="19"/>
        <v>5.08</v>
      </c>
      <c r="M78" s="66">
        <f t="shared" si="19"/>
        <v>0</v>
      </c>
      <c r="N78" s="46">
        <f t="shared" si="19"/>
        <v>10.159</v>
      </c>
      <c r="O78" s="46">
        <f t="shared" si="19"/>
        <v>10.159</v>
      </c>
    </row>
    <row r="79" spans="1:15" ht="21.75" customHeight="1" thickBot="1">
      <c r="A79" s="150" t="s">
        <v>61</v>
      </c>
      <c r="B79" s="153">
        <v>944</v>
      </c>
      <c r="C79" s="154" t="s">
        <v>4</v>
      </c>
      <c r="D79" s="9">
        <v>9900020240</v>
      </c>
      <c r="E79" s="20">
        <v>244</v>
      </c>
      <c r="F79" s="20">
        <v>349</v>
      </c>
      <c r="G79" s="30"/>
      <c r="H79" s="54">
        <v>5</v>
      </c>
      <c r="I79" s="53">
        <f t="shared" si="16"/>
        <v>5</v>
      </c>
      <c r="J79" s="78">
        <v>2.5</v>
      </c>
      <c r="K79" s="79">
        <v>2.5</v>
      </c>
      <c r="L79" s="79"/>
      <c r="M79" s="80"/>
      <c r="N79" s="54"/>
      <c r="O79" s="94"/>
    </row>
    <row r="80" spans="1:15" ht="21.75" customHeight="1" thickBot="1">
      <c r="A80" s="151"/>
      <c r="B80" s="148"/>
      <c r="C80" s="148"/>
      <c r="D80" s="9">
        <v>9900020240</v>
      </c>
      <c r="E80" s="20">
        <v>244</v>
      </c>
      <c r="F80" s="20">
        <v>346</v>
      </c>
      <c r="G80" s="30"/>
      <c r="H80" s="54">
        <v>5</v>
      </c>
      <c r="I80" s="53">
        <f t="shared" si="16"/>
        <v>5</v>
      </c>
      <c r="J80" s="78"/>
      <c r="K80" s="79"/>
      <c r="L80" s="79">
        <v>2.5</v>
      </c>
      <c r="M80" s="80">
        <v>2.5</v>
      </c>
      <c r="N80" s="54"/>
      <c r="O80" s="94"/>
    </row>
    <row r="81" spans="1:15" s="14" customFormat="1" ht="21.75" customHeight="1" thickBot="1">
      <c r="A81" s="152"/>
      <c r="B81" s="144"/>
      <c r="C81" s="144"/>
      <c r="D81" s="13">
        <v>9900071150</v>
      </c>
      <c r="E81" s="21">
        <v>244</v>
      </c>
      <c r="F81" s="21">
        <v>349</v>
      </c>
      <c r="G81" s="35">
        <v>523</v>
      </c>
      <c r="H81" s="55">
        <v>10</v>
      </c>
      <c r="I81" s="53">
        <f t="shared" si="16"/>
        <v>10</v>
      </c>
      <c r="J81" s="97">
        <v>2.5</v>
      </c>
      <c r="K81" s="98">
        <v>2.5</v>
      </c>
      <c r="L81" s="98">
        <v>2.5</v>
      </c>
      <c r="M81" s="99">
        <v>2.5</v>
      </c>
      <c r="N81" s="55">
        <v>10</v>
      </c>
      <c r="O81" s="56">
        <v>10</v>
      </c>
    </row>
    <row r="82" spans="1:15" ht="21.75" customHeight="1" thickBot="1">
      <c r="A82" s="15" t="s">
        <v>24</v>
      </c>
      <c r="B82" s="16"/>
      <c r="C82" s="17"/>
      <c r="D82" s="4"/>
      <c r="E82" s="4"/>
      <c r="F82" s="4"/>
      <c r="G82" s="28"/>
      <c r="H82" s="46">
        <f>SUM(H79:H81)</f>
        <v>20</v>
      </c>
      <c r="I82" s="53">
        <f t="shared" si="16"/>
        <v>20</v>
      </c>
      <c r="J82" s="66">
        <f aca="true" t="shared" si="20" ref="J82:O82">SUM(J79:J81)</f>
        <v>5</v>
      </c>
      <c r="K82" s="66">
        <f t="shared" si="20"/>
        <v>5</v>
      </c>
      <c r="L82" s="66">
        <f t="shared" si="20"/>
        <v>5</v>
      </c>
      <c r="M82" s="66">
        <f t="shared" si="20"/>
        <v>5</v>
      </c>
      <c r="N82" s="46">
        <f t="shared" si="20"/>
        <v>10</v>
      </c>
      <c r="O82" s="46">
        <f t="shared" si="20"/>
        <v>10</v>
      </c>
    </row>
    <row r="83" spans="1:16" ht="21.75" customHeight="1" thickBot="1">
      <c r="A83" s="141" t="s">
        <v>41</v>
      </c>
      <c r="B83" s="143">
        <v>944</v>
      </c>
      <c r="C83" s="145" t="s">
        <v>4</v>
      </c>
      <c r="D83" s="6">
        <v>9900064050</v>
      </c>
      <c r="E83" s="6">
        <v>540</v>
      </c>
      <c r="F83" s="6">
        <v>251</v>
      </c>
      <c r="G83" s="29"/>
      <c r="H83" s="54">
        <v>226.8</v>
      </c>
      <c r="I83" s="74">
        <f t="shared" si="16"/>
        <v>226.8</v>
      </c>
      <c r="J83" s="100">
        <v>56.544</v>
      </c>
      <c r="K83" s="101">
        <v>56.554</v>
      </c>
      <c r="L83" s="101">
        <v>56.854</v>
      </c>
      <c r="M83" s="102">
        <v>56.848</v>
      </c>
      <c r="N83" s="54">
        <v>307.3</v>
      </c>
      <c r="O83" s="94">
        <v>391.2</v>
      </c>
      <c r="P83" s="112"/>
    </row>
    <row r="84" spans="1:15" ht="21.75" customHeight="1" thickBot="1">
      <c r="A84" s="142"/>
      <c r="B84" s="144"/>
      <c r="C84" s="146"/>
      <c r="D84" s="10">
        <v>9900071150</v>
      </c>
      <c r="E84" s="10">
        <v>540</v>
      </c>
      <c r="F84" s="10">
        <v>251</v>
      </c>
      <c r="G84" s="31">
        <v>519</v>
      </c>
      <c r="H84" s="55">
        <v>1310.8</v>
      </c>
      <c r="I84" s="53">
        <f t="shared" si="16"/>
        <v>1310.8</v>
      </c>
      <c r="J84" s="81">
        <v>340.069</v>
      </c>
      <c r="K84" s="82">
        <v>340.069</v>
      </c>
      <c r="L84" s="82">
        <v>315.469</v>
      </c>
      <c r="M84" s="83">
        <v>315.193</v>
      </c>
      <c r="N84" s="55">
        <v>1310.8</v>
      </c>
      <c r="O84" s="56">
        <v>1310.8</v>
      </c>
    </row>
    <row r="85" spans="1:15" ht="21.75" customHeight="1" thickBot="1">
      <c r="A85" s="7" t="s">
        <v>24</v>
      </c>
      <c r="B85" s="4"/>
      <c r="C85" s="8"/>
      <c r="D85" s="4"/>
      <c r="E85" s="4"/>
      <c r="F85" s="4"/>
      <c r="G85" s="28"/>
      <c r="H85" s="46">
        <f>SUM(H83:H84)</f>
        <v>1537.6</v>
      </c>
      <c r="I85" s="53">
        <f t="shared" si="16"/>
        <v>1537.6000000000001</v>
      </c>
      <c r="J85" s="66">
        <f aca="true" t="shared" si="21" ref="J85:O85">SUM(J83:J84)</f>
        <v>396.613</v>
      </c>
      <c r="K85" s="66">
        <f t="shared" si="21"/>
        <v>396.62300000000005</v>
      </c>
      <c r="L85" s="66">
        <f t="shared" si="21"/>
        <v>372.323</v>
      </c>
      <c r="M85" s="66">
        <f t="shared" si="21"/>
        <v>372.041</v>
      </c>
      <c r="N85" s="46">
        <f t="shared" si="21"/>
        <v>1618.1</v>
      </c>
      <c r="O85" s="46">
        <f t="shared" si="21"/>
        <v>1702</v>
      </c>
    </row>
    <row r="86" spans="1:15" ht="21.75" customHeight="1" thickBot="1">
      <c r="A86" s="181" t="s">
        <v>42</v>
      </c>
      <c r="B86" s="143">
        <v>944</v>
      </c>
      <c r="C86" s="145" t="s">
        <v>4</v>
      </c>
      <c r="D86" s="6">
        <v>9900064070</v>
      </c>
      <c r="E86" s="6">
        <v>540</v>
      </c>
      <c r="F86" s="6">
        <v>251</v>
      </c>
      <c r="G86" s="29"/>
      <c r="H86" s="54">
        <v>59.4</v>
      </c>
      <c r="I86" s="53">
        <f t="shared" si="16"/>
        <v>59.4</v>
      </c>
      <c r="J86" s="75">
        <v>14.85</v>
      </c>
      <c r="K86" s="76">
        <v>14.85</v>
      </c>
      <c r="L86" s="76">
        <v>14.85</v>
      </c>
      <c r="M86" s="77">
        <v>14.85</v>
      </c>
      <c r="N86" s="54">
        <v>62.5</v>
      </c>
      <c r="O86" s="94">
        <v>76.5</v>
      </c>
    </row>
    <row r="87" spans="1:15" ht="21.75" customHeight="1" thickBot="1">
      <c r="A87" s="152"/>
      <c r="B87" s="144"/>
      <c r="C87" s="146"/>
      <c r="D87" s="60">
        <v>9900071150</v>
      </c>
      <c r="E87" s="60">
        <v>540</v>
      </c>
      <c r="F87" s="60">
        <v>251</v>
      </c>
      <c r="G87" s="61">
        <v>520</v>
      </c>
      <c r="H87" s="55">
        <v>286.4</v>
      </c>
      <c r="I87" s="53">
        <f t="shared" si="16"/>
        <v>286.4</v>
      </c>
      <c r="J87" s="95">
        <v>71.6</v>
      </c>
      <c r="K87" s="95">
        <v>71.6</v>
      </c>
      <c r="L87" s="95">
        <v>71.6</v>
      </c>
      <c r="M87" s="95">
        <v>71.6</v>
      </c>
      <c r="N87" s="45">
        <v>286.4</v>
      </c>
      <c r="O87" s="47">
        <v>286.4</v>
      </c>
    </row>
    <row r="88" spans="1:15" ht="21.75" customHeight="1" thickBot="1">
      <c r="A88" s="7" t="s">
        <v>43</v>
      </c>
      <c r="B88" s="4"/>
      <c r="C88" s="8"/>
      <c r="D88" s="4"/>
      <c r="E88" s="4"/>
      <c r="F88" s="4"/>
      <c r="G88" s="28"/>
      <c r="H88" s="46">
        <f>SUM(H86:H87)</f>
        <v>345.79999999999995</v>
      </c>
      <c r="I88" s="53">
        <f>SUM(J88:M88)</f>
        <v>345.79999999999995</v>
      </c>
      <c r="J88" s="66">
        <f aca="true" t="shared" si="22" ref="J88:O88">SUM(J86:J87)</f>
        <v>86.44999999999999</v>
      </c>
      <c r="K88" s="66">
        <f t="shared" si="22"/>
        <v>86.44999999999999</v>
      </c>
      <c r="L88" s="66">
        <f t="shared" si="22"/>
        <v>86.44999999999999</v>
      </c>
      <c r="M88" s="66">
        <f t="shared" si="22"/>
        <v>86.44999999999999</v>
      </c>
      <c r="N88" s="46">
        <f t="shared" si="22"/>
        <v>348.9</v>
      </c>
      <c r="O88" s="46">
        <f t="shared" si="22"/>
        <v>362.9</v>
      </c>
    </row>
    <row r="89" spans="1:15" ht="21.75" customHeight="1" thickBot="1">
      <c r="A89" s="175" t="s">
        <v>54</v>
      </c>
      <c r="B89" s="177">
        <v>944</v>
      </c>
      <c r="C89" s="179" t="s">
        <v>55</v>
      </c>
      <c r="D89" s="26"/>
      <c r="E89" s="26">
        <v>312</v>
      </c>
      <c r="F89" s="26">
        <v>264</v>
      </c>
      <c r="G89" s="33"/>
      <c r="H89" s="70">
        <v>16.2</v>
      </c>
      <c r="I89" s="74">
        <f>SUM(J89:M89)</f>
        <v>16.2</v>
      </c>
      <c r="J89" s="70">
        <v>8.1</v>
      </c>
      <c r="K89" s="70">
        <v>8.1</v>
      </c>
      <c r="L89" s="70"/>
      <c r="M89" s="70"/>
      <c r="N89" s="70">
        <v>16.194</v>
      </c>
      <c r="O89" s="70">
        <v>16.188</v>
      </c>
    </row>
    <row r="90" spans="1:15" ht="21.75" customHeight="1" thickBot="1">
      <c r="A90" s="176"/>
      <c r="B90" s="178"/>
      <c r="C90" s="180"/>
      <c r="D90" s="62">
        <v>9900071150</v>
      </c>
      <c r="E90" s="62">
        <v>312</v>
      </c>
      <c r="F90" s="62">
        <v>264</v>
      </c>
      <c r="G90" s="63">
        <v>526</v>
      </c>
      <c r="H90" s="72">
        <v>15</v>
      </c>
      <c r="I90" s="53">
        <f>SUM(J90:M90)</f>
        <v>15</v>
      </c>
      <c r="J90" s="71"/>
      <c r="K90" s="71"/>
      <c r="L90" s="71">
        <v>7.5</v>
      </c>
      <c r="M90" s="71">
        <v>7.5</v>
      </c>
      <c r="N90" s="71">
        <v>15</v>
      </c>
      <c r="O90" s="71">
        <v>15</v>
      </c>
    </row>
    <row r="91" spans="1:15" ht="21.75" customHeight="1" thickBot="1">
      <c r="A91" s="7" t="s">
        <v>43</v>
      </c>
      <c r="B91" s="4"/>
      <c r="C91" s="8"/>
      <c r="D91" s="4"/>
      <c r="E91" s="4"/>
      <c r="F91" s="4"/>
      <c r="G91" s="28"/>
      <c r="H91" s="46">
        <f>SUM(H89:H90)</f>
        <v>31.2</v>
      </c>
      <c r="I91" s="53">
        <f>SUM(J91:M91)</f>
        <v>31.2</v>
      </c>
      <c r="J91" s="66">
        <f aca="true" t="shared" si="23" ref="J91:O91">SUM(J89:J90)</f>
        <v>8.1</v>
      </c>
      <c r="K91" s="66">
        <f t="shared" si="23"/>
        <v>8.1</v>
      </c>
      <c r="L91" s="66">
        <f t="shared" si="23"/>
        <v>7.5</v>
      </c>
      <c r="M91" s="66">
        <f t="shared" si="23"/>
        <v>7.5</v>
      </c>
      <c r="N91" s="46">
        <f t="shared" si="23"/>
        <v>31.194</v>
      </c>
      <c r="O91" s="46">
        <f t="shared" si="23"/>
        <v>31.188</v>
      </c>
    </row>
    <row r="92" spans="1:15" s="122" customFormat="1" ht="21.75" customHeight="1" thickBot="1">
      <c r="A92" s="119" t="s">
        <v>64</v>
      </c>
      <c r="B92" s="120">
        <v>944</v>
      </c>
      <c r="C92" s="121" t="s">
        <v>63</v>
      </c>
      <c r="D92" s="60">
        <v>5300071150</v>
      </c>
      <c r="E92" s="60">
        <v>244</v>
      </c>
      <c r="F92" s="60">
        <v>349</v>
      </c>
      <c r="G92" s="61">
        <v>521</v>
      </c>
      <c r="H92" s="55">
        <v>12</v>
      </c>
      <c r="I92" s="53">
        <f t="shared" si="16"/>
        <v>12</v>
      </c>
      <c r="J92" s="95">
        <v>3</v>
      </c>
      <c r="K92" s="95">
        <v>3</v>
      </c>
      <c r="L92" s="95">
        <v>3</v>
      </c>
      <c r="M92" s="95">
        <v>3</v>
      </c>
      <c r="N92" s="45">
        <v>12</v>
      </c>
      <c r="O92" s="47">
        <v>12</v>
      </c>
    </row>
    <row r="93" spans="1:15" ht="21.75" customHeight="1" thickBot="1">
      <c r="A93" s="7" t="s">
        <v>24</v>
      </c>
      <c r="B93" s="4"/>
      <c r="C93" s="8"/>
      <c r="D93" s="4"/>
      <c r="E93" s="4"/>
      <c r="F93" s="4"/>
      <c r="G93" s="28"/>
      <c r="H93" s="46">
        <f>SUM(H92:H92)</f>
        <v>12</v>
      </c>
      <c r="I93" s="53">
        <f t="shared" si="16"/>
        <v>12</v>
      </c>
      <c r="J93" s="66">
        <f aca="true" t="shared" si="24" ref="J93:O93">SUM(J92:J92)</f>
        <v>3</v>
      </c>
      <c r="K93" s="66">
        <f t="shared" si="24"/>
        <v>3</v>
      </c>
      <c r="L93" s="66">
        <f t="shared" si="24"/>
        <v>3</v>
      </c>
      <c r="M93" s="66">
        <f t="shared" si="24"/>
        <v>3</v>
      </c>
      <c r="N93" s="46">
        <f t="shared" si="24"/>
        <v>12</v>
      </c>
      <c r="O93" s="46">
        <f t="shared" si="24"/>
        <v>12</v>
      </c>
    </row>
    <row r="94" spans="1:15" ht="21.75" customHeight="1" thickBot="1">
      <c r="A94" s="182" t="s">
        <v>44</v>
      </c>
      <c r="B94" s="184">
        <v>944</v>
      </c>
      <c r="C94" s="186">
        <v>1204</v>
      </c>
      <c r="D94" s="6">
        <v>8500020250</v>
      </c>
      <c r="E94" s="6">
        <v>244</v>
      </c>
      <c r="F94" s="6">
        <v>226</v>
      </c>
      <c r="G94" s="29"/>
      <c r="H94" s="54">
        <v>26.8</v>
      </c>
      <c r="I94" s="53">
        <f>SUM(J94:M94)</f>
        <v>26.8</v>
      </c>
      <c r="J94" s="75">
        <v>12.9</v>
      </c>
      <c r="K94" s="76">
        <v>13.9</v>
      </c>
      <c r="L94" s="76"/>
      <c r="M94" s="77"/>
      <c r="N94" s="54"/>
      <c r="O94" s="94"/>
    </row>
    <row r="95" spans="1:15" ht="21.75" customHeight="1" thickBot="1">
      <c r="A95" s="183"/>
      <c r="B95" s="185"/>
      <c r="C95" s="187"/>
      <c r="D95" s="60">
        <v>8500071150</v>
      </c>
      <c r="E95" s="60">
        <v>244</v>
      </c>
      <c r="F95" s="60">
        <v>226</v>
      </c>
      <c r="G95" s="64"/>
      <c r="H95" s="55">
        <v>34.2</v>
      </c>
      <c r="I95" s="53">
        <f>SUM(J95:M95)</f>
        <v>34.2</v>
      </c>
      <c r="J95" s="75"/>
      <c r="K95" s="76"/>
      <c r="L95" s="89">
        <v>17.1</v>
      </c>
      <c r="M95" s="90">
        <v>17.1</v>
      </c>
      <c r="N95" s="45">
        <v>34.2</v>
      </c>
      <c r="O95" s="47">
        <v>34.2</v>
      </c>
    </row>
    <row r="96" spans="1:15" ht="21.75" customHeight="1" thickBot="1">
      <c r="A96" s="7" t="s">
        <v>24</v>
      </c>
      <c r="B96" s="4"/>
      <c r="C96" s="4"/>
      <c r="D96" s="4"/>
      <c r="E96" s="4"/>
      <c r="F96" s="4"/>
      <c r="G96" s="28"/>
      <c r="H96" s="46">
        <f>SUM(H94:H95)</f>
        <v>61</v>
      </c>
      <c r="I96" s="53">
        <f t="shared" si="16"/>
        <v>61.00000000000001</v>
      </c>
      <c r="J96" s="66">
        <f>SUM(J94:J95)</f>
        <v>12.9</v>
      </c>
      <c r="K96" s="66">
        <f>SUM(K94:K95)</f>
        <v>13.9</v>
      </c>
      <c r="L96" s="66">
        <f>SUM(L95)</f>
        <v>17.1</v>
      </c>
      <c r="M96" s="66">
        <f>SUM(M95)</f>
        <v>17.1</v>
      </c>
      <c r="N96" s="46">
        <f>SUM(N94:N95)</f>
        <v>34.2</v>
      </c>
      <c r="O96" s="46">
        <f>SUM(O94:O95)</f>
        <v>34.2</v>
      </c>
    </row>
    <row r="97" spans="1:15" ht="21.75" customHeight="1" thickBot="1">
      <c r="A97" s="7" t="s">
        <v>45</v>
      </c>
      <c r="B97" s="4"/>
      <c r="C97" s="4"/>
      <c r="D97" s="4"/>
      <c r="E97" s="4"/>
      <c r="F97" s="4"/>
      <c r="G97" s="28"/>
      <c r="H97" s="68">
        <f>SUM(H8+H20+H23+H25+H32+H34+H36+H38+H40+H43+H45+H50+H54+H59+H61+H65+H67+H69+H72+H76+H78+H82+H85+H88+H91+H93+H96)</f>
        <v>6471.969999999999</v>
      </c>
      <c r="I97" s="53">
        <f>SUM(J97:K97:L97:M97)</f>
        <v>6471.969999999999</v>
      </c>
      <c r="J97" s="67">
        <f>SUM(J8+J20+J23+J25+J32+J34+J36+J38+J40+J43+J45+J50+J54+J59+J61+J67+J65+J69+J72+J76+J78+J82+J85+J88+J91+J93+J96)</f>
        <v>1617.9920000000002</v>
      </c>
      <c r="K97" s="67">
        <f>SUM(K8+K20+K23+K25+K32+K34+K36+K38+K40+K43+K45+K50+K54+K59+K61+K67+K65+K69+K72+K76+K78+K82+K85+K88+K91+K93+K96)</f>
        <v>1617.9920000000002</v>
      </c>
      <c r="L97" s="67">
        <f>SUM(L8+L20+L23+L25+L32+L34+L36+L38+L40+L43+L45+L50+L54+L59+L61+L65+L67+L69+L72+L76+L78+L82+L85+L88+L91+L93+L96)</f>
        <v>1617.9919999999995</v>
      </c>
      <c r="M97" s="67">
        <f>SUM(M8+M20+M23+M25+M32+M34+M36+M38+M40+M43+M45+M50+M54+M59+M61+M65+M67+M69+M72+M76+M78+M82+M85+M88+M91+M93+M96)</f>
        <v>1617.994</v>
      </c>
      <c r="N97" s="68">
        <f>SUM(N8+N20+N23+N25+N32+N34+N36+N38+N40+N43+N45+N50+N54+N59+N61+N65+N67+N72+N76+N78+N82+N85+N88+N91+N93+N96)</f>
        <v>6690.726999999999</v>
      </c>
      <c r="O97" s="68">
        <f>SUM(O8+O20+O23+O25+O32+O34+O36+O38+O40+O43+O45+O50+O54+O59+O61+O65+O67+O72+O76+O78+O82+O85+O88+O91+O93+O96)</f>
        <v>6796.927</v>
      </c>
    </row>
    <row r="99" ht="12.75">
      <c r="I99" s="113"/>
    </row>
    <row r="100" ht="12.75">
      <c r="A100" s="122" t="s">
        <v>67</v>
      </c>
    </row>
    <row r="101" spans="1:9" ht="12.75">
      <c r="A101" s="122" t="s">
        <v>68</v>
      </c>
      <c r="I101" s="128" t="s">
        <v>69</v>
      </c>
    </row>
    <row r="104" spans="1:8" ht="12.75">
      <c r="A104" t="s">
        <v>70</v>
      </c>
      <c r="H104" s="18"/>
    </row>
  </sheetData>
  <sheetProtection/>
  <mergeCells count="57">
    <mergeCell ref="A55:A58"/>
    <mergeCell ref="B55:B58"/>
    <mergeCell ref="B51:B53"/>
    <mergeCell ref="C51:C53"/>
    <mergeCell ref="A9:A19"/>
    <mergeCell ref="B9:B19"/>
    <mergeCell ref="B41:B42"/>
    <mergeCell ref="C41:C42"/>
    <mergeCell ref="A41:A42"/>
    <mergeCell ref="C9:C19"/>
    <mergeCell ref="B21:B22"/>
    <mergeCell ref="C21:C22"/>
    <mergeCell ref="A29:A31"/>
    <mergeCell ref="B26:B31"/>
    <mergeCell ref="C5:C7"/>
    <mergeCell ref="A94:A95"/>
    <mergeCell ref="B94:B95"/>
    <mergeCell ref="C94:C95"/>
    <mergeCell ref="A86:A87"/>
    <mergeCell ref="B86:B87"/>
    <mergeCell ref="C86:C87"/>
    <mergeCell ref="A89:A90"/>
    <mergeCell ref="B89:B90"/>
    <mergeCell ref="C89:C90"/>
    <mergeCell ref="A26:A28"/>
    <mergeCell ref="C26:C31"/>
    <mergeCell ref="A46:A49"/>
    <mergeCell ref="B46:B49"/>
    <mergeCell ref="C46:C49"/>
    <mergeCell ref="B62:B64"/>
    <mergeCell ref="D5:D7"/>
    <mergeCell ref="A1:O1"/>
    <mergeCell ref="A2:O2"/>
    <mergeCell ref="B3:G3"/>
    <mergeCell ref="H3:I3"/>
    <mergeCell ref="J3:N3"/>
    <mergeCell ref="A5:A7"/>
    <mergeCell ref="B5:B7"/>
    <mergeCell ref="D46:D49"/>
    <mergeCell ref="A70:A71"/>
    <mergeCell ref="B70:B71"/>
    <mergeCell ref="C70:C71"/>
    <mergeCell ref="D51:D53"/>
    <mergeCell ref="C55:C58"/>
    <mergeCell ref="D55:D58"/>
    <mergeCell ref="C62:C64"/>
    <mergeCell ref="A51:A53"/>
    <mergeCell ref="A62:A64"/>
    <mergeCell ref="A83:A84"/>
    <mergeCell ref="B83:B84"/>
    <mergeCell ref="C83:C84"/>
    <mergeCell ref="A73:A75"/>
    <mergeCell ref="B73:B75"/>
    <mergeCell ref="C73:C75"/>
    <mergeCell ref="A79:A81"/>
    <mergeCell ref="B79:B81"/>
    <mergeCell ref="C79:C81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A2" sqref="A2:O2"/>
    </sheetView>
  </sheetViews>
  <sheetFormatPr defaultColWidth="9.00390625" defaultRowHeight="12.75"/>
  <cols>
    <col min="1" max="1" width="29.00390625" style="0" customWidth="1"/>
    <col min="2" max="2" width="4.625" style="0" customWidth="1"/>
    <col min="3" max="3" width="5.125" style="0" customWidth="1"/>
    <col min="4" max="4" width="15.75390625" style="0" customWidth="1"/>
    <col min="5" max="5" width="5.125" style="0" customWidth="1"/>
    <col min="6" max="6" width="4.625" style="0" customWidth="1"/>
    <col min="7" max="7" width="4.75390625" style="0" customWidth="1"/>
    <col min="8" max="8" width="13.375" style="1" customWidth="1"/>
    <col min="9" max="9" width="14.00390625" style="1" customWidth="1"/>
    <col min="10" max="10" width="13.875" style="1" customWidth="1"/>
    <col min="11" max="11" width="14.375" style="1" customWidth="1"/>
    <col min="12" max="12" width="12.125" style="1" customWidth="1"/>
    <col min="13" max="13" width="13.25390625" style="1" customWidth="1"/>
    <col min="14" max="14" width="14.375" style="2" customWidth="1"/>
    <col min="15" max="15" width="15.00390625" style="2" customWidth="1"/>
  </cols>
  <sheetData>
    <row r="1" spans="1:15" ht="12.75">
      <c r="A1" s="165" t="s">
        <v>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2.75">
      <c r="A2" s="165" t="s">
        <v>75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1:15" ht="23.25" customHeight="1" thickBot="1">
      <c r="A3" s="3" t="s">
        <v>9</v>
      </c>
      <c r="B3" s="168" t="s">
        <v>10</v>
      </c>
      <c r="C3" s="169"/>
      <c r="D3" s="169"/>
      <c r="E3" s="169"/>
      <c r="F3" s="169"/>
      <c r="G3" s="170"/>
      <c r="H3" s="171"/>
      <c r="I3" s="172"/>
      <c r="J3" s="173" t="s">
        <v>11</v>
      </c>
      <c r="K3" s="174"/>
      <c r="L3" s="174"/>
      <c r="M3" s="174"/>
      <c r="N3" s="172"/>
      <c r="O3" s="36"/>
    </row>
    <row r="4" spans="1:15" ht="26.25" thickBot="1">
      <c r="A4" s="4"/>
      <c r="B4" s="4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28" t="s">
        <v>17</v>
      </c>
      <c r="H4" s="37" t="s">
        <v>51</v>
      </c>
      <c r="I4" s="39" t="s">
        <v>18</v>
      </c>
      <c r="J4" s="40" t="s">
        <v>19</v>
      </c>
      <c r="K4" s="41" t="s">
        <v>20</v>
      </c>
      <c r="L4" s="41" t="s">
        <v>21</v>
      </c>
      <c r="M4" s="42" t="s">
        <v>22</v>
      </c>
      <c r="N4" s="37" t="s">
        <v>52</v>
      </c>
      <c r="O4" s="38" t="s">
        <v>82</v>
      </c>
    </row>
    <row r="5" spans="1:15" ht="21.75" customHeight="1" thickBot="1">
      <c r="A5" s="143" t="s">
        <v>23</v>
      </c>
      <c r="B5" s="143">
        <v>944</v>
      </c>
      <c r="C5" s="145" t="s">
        <v>0</v>
      </c>
      <c r="D5" s="143">
        <v>5000000030</v>
      </c>
      <c r="E5" s="6">
        <v>121</v>
      </c>
      <c r="F5" s="6">
        <v>211</v>
      </c>
      <c r="G5" s="29"/>
      <c r="H5" s="54">
        <v>503.3</v>
      </c>
      <c r="I5" s="53">
        <f aca="true" t="shared" si="0" ref="I5:I36">SUM(J5:M5)</f>
        <v>503.29999999999995</v>
      </c>
      <c r="J5" s="75">
        <v>125.82</v>
      </c>
      <c r="K5" s="76">
        <v>125.82</v>
      </c>
      <c r="L5" s="76">
        <v>125.82</v>
      </c>
      <c r="M5" s="77">
        <v>125.84</v>
      </c>
      <c r="N5" s="54">
        <v>503.3</v>
      </c>
      <c r="O5" s="94">
        <v>503.3</v>
      </c>
    </row>
    <row r="6" spans="1:15" ht="21.75" customHeight="1" thickBot="1">
      <c r="A6" s="148"/>
      <c r="B6" s="148"/>
      <c r="C6" s="149"/>
      <c r="D6" s="148"/>
      <c r="E6" s="6">
        <v>121</v>
      </c>
      <c r="F6" s="6">
        <v>266</v>
      </c>
      <c r="G6" s="29"/>
      <c r="H6" s="54">
        <v>10</v>
      </c>
      <c r="I6" s="53">
        <f t="shared" si="0"/>
        <v>10</v>
      </c>
      <c r="J6" s="75">
        <v>2.5</v>
      </c>
      <c r="K6" s="76">
        <v>2.5</v>
      </c>
      <c r="L6" s="76">
        <v>2.5</v>
      </c>
      <c r="M6" s="77">
        <v>2.5</v>
      </c>
      <c r="N6" s="54">
        <v>10</v>
      </c>
      <c r="O6" s="94">
        <v>10</v>
      </c>
    </row>
    <row r="7" spans="1:15" ht="21.75" customHeight="1" thickBot="1">
      <c r="A7" s="144"/>
      <c r="B7" s="144"/>
      <c r="C7" s="144"/>
      <c r="D7" s="144"/>
      <c r="E7" s="6">
        <v>129</v>
      </c>
      <c r="F7" s="6">
        <v>213</v>
      </c>
      <c r="G7" s="29"/>
      <c r="H7" s="54">
        <v>150.8</v>
      </c>
      <c r="I7" s="53">
        <f t="shared" si="0"/>
        <v>150.8</v>
      </c>
      <c r="J7" s="75">
        <v>37.7</v>
      </c>
      <c r="K7" s="76">
        <v>37.7</v>
      </c>
      <c r="L7" s="76">
        <v>37.7</v>
      </c>
      <c r="M7" s="77">
        <v>37.7</v>
      </c>
      <c r="N7" s="54">
        <v>150.8</v>
      </c>
      <c r="O7" s="94">
        <v>150.8</v>
      </c>
    </row>
    <row r="8" spans="1:15" ht="21.75" customHeight="1" thickBot="1">
      <c r="A8" s="7" t="s">
        <v>24</v>
      </c>
      <c r="B8" s="4"/>
      <c r="C8" s="8"/>
      <c r="D8" s="4"/>
      <c r="E8" s="4"/>
      <c r="F8" s="4"/>
      <c r="G8" s="28"/>
      <c r="H8" s="46">
        <f>SUM(H5:H7)</f>
        <v>664.0999999999999</v>
      </c>
      <c r="I8" s="53">
        <f t="shared" si="0"/>
        <v>664.0999999999999</v>
      </c>
      <c r="J8" s="66">
        <f aca="true" t="shared" si="1" ref="J8:O8">SUM(J5:J7)</f>
        <v>166.01999999999998</v>
      </c>
      <c r="K8" s="66">
        <f t="shared" si="1"/>
        <v>166.01999999999998</v>
      </c>
      <c r="L8" s="66">
        <f t="shared" si="1"/>
        <v>166.01999999999998</v>
      </c>
      <c r="M8" s="66">
        <f t="shared" si="1"/>
        <v>166.04000000000002</v>
      </c>
      <c r="N8" s="46">
        <f t="shared" si="1"/>
        <v>664.0999999999999</v>
      </c>
      <c r="O8" s="46">
        <f t="shared" si="1"/>
        <v>664.0999999999999</v>
      </c>
    </row>
    <row r="9" spans="1:15" ht="21.75" customHeight="1" thickBot="1">
      <c r="A9" s="191" t="s">
        <v>25</v>
      </c>
      <c r="B9" s="153">
        <v>944</v>
      </c>
      <c r="C9" s="154" t="s">
        <v>1</v>
      </c>
      <c r="D9" s="9">
        <v>5000000010</v>
      </c>
      <c r="E9" s="9">
        <v>121</v>
      </c>
      <c r="F9" s="9">
        <v>211</v>
      </c>
      <c r="G9" s="30"/>
      <c r="H9" s="54">
        <v>993.55</v>
      </c>
      <c r="I9" s="53">
        <f t="shared" si="0"/>
        <v>993.5500000000001</v>
      </c>
      <c r="J9" s="78">
        <v>248.4</v>
      </c>
      <c r="K9" s="79">
        <v>248.4</v>
      </c>
      <c r="L9" s="79">
        <v>248.4</v>
      </c>
      <c r="M9" s="80">
        <v>248.35</v>
      </c>
      <c r="N9" s="54">
        <v>976</v>
      </c>
      <c r="O9" s="94">
        <v>1266.05</v>
      </c>
    </row>
    <row r="10" spans="1:15" s="133" customFormat="1" ht="21.75" customHeight="1" thickBot="1">
      <c r="A10" s="192"/>
      <c r="B10" s="194"/>
      <c r="C10" s="196"/>
      <c r="D10" s="9">
        <v>5000000010</v>
      </c>
      <c r="E10" s="9">
        <v>121</v>
      </c>
      <c r="F10" s="9">
        <v>266</v>
      </c>
      <c r="G10" s="30"/>
      <c r="H10" s="54">
        <v>10</v>
      </c>
      <c r="I10" s="53">
        <f t="shared" si="0"/>
        <v>10</v>
      </c>
      <c r="J10" s="78">
        <v>2.5</v>
      </c>
      <c r="K10" s="79">
        <v>2.5</v>
      </c>
      <c r="L10" s="79">
        <v>2.5</v>
      </c>
      <c r="M10" s="80">
        <v>2.5</v>
      </c>
      <c r="N10" s="54">
        <v>10</v>
      </c>
      <c r="O10" s="94">
        <v>10</v>
      </c>
    </row>
    <row r="11" spans="1:15" ht="21.75" customHeight="1" thickBot="1">
      <c r="A11" s="192"/>
      <c r="B11" s="194"/>
      <c r="C11" s="196"/>
      <c r="D11" s="10" t="s">
        <v>76</v>
      </c>
      <c r="E11" s="10">
        <v>121</v>
      </c>
      <c r="F11" s="10">
        <v>211</v>
      </c>
      <c r="G11" s="31">
        <v>512</v>
      </c>
      <c r="H11" s="55">
        <v>460.5</v>
      </c>
      <c r="I11" s="53">
        <f t="shared" si="0"/>
        <v>460.49999999999994</v>
      </c>
      <c r="J11" s="81">
        <v>115.1</v>
      </c>
      <c r="K11" s="82">
        <v>115.1</v>
      </c>
      <c r="L11" s="82">
        <v>115.1</v>
      </c>
      <c r="M11" s="83">
        <v>115.2</v>
      </c>
      <c r="N11" s="55">
        <v>465</v>
      </c>
      <c r="O11" s="56">
        <v>184</v>
      </c>
    </row>
    <row r="12" spans="1:15" ht="21.75" customHeight="1" thickBot="1">
      <c r="A12" s="192"/>
      <c r="B12" s="194"/>
      <c r="C12" s="196"/>
      <c r="D12" s="6">
        <v>5000000010</v>
      </c>
      <c r="E12" s="6">
        <v>129</v>
      </c>
      <c r="F12" s="6">
        <v>213</v>
      </c>
      <c r="G12" s="29"/>
      <c r="H12" s="54">
        <v>291.02</v>
      </c>
      <c r="I12" s="53">
        <f t="shared" si="0"/>
        <v>291.02</v>
      </c>
      <c r="J12" s="75">
        <v>72.75</v>
      </c>
      <c r="K12" s="76">
        <v>72.75</v>
      </c>
      <c r="L12" s="76">
        <v>72.75</v>
      </c>
      <c r="M12" s="77">
        <v>72.77</v>
      </c>
      <c r="N12" s="54">
        <v>296</v>
      </c>
      <c r="O12" s="94">
        <v>374.52</v>
      </c>
    </row>
    <row r="13" spans="1:15" ht="21.75" customHeight="1" thickBot="1">
      <c r="A13" s="192"/>
      <c r="B13" s="194"/>
      <c r="C13" s="196"/>
      <c r="D13" s="10" t="s">
        <v>76</v>
      </c>
      <c r="E13" s="10">
        <v>129</v>
      </c>
      <c r="F13" s="43">
        <v>213</v>
      </c>
      <c r="G13" s="44">
        <v>512</v>
      </c>
      <c r="H13" s="45">
        <v>139.5</v>
      </c>
      <c r="I13" s="53">
        <f t="shared" si="0"/>
        <v>139.5</v>
      </c>
      <c r="J13" s="88">
        <v>34.9</v>
      </c>
      <c r="K13" s="89">
        <v>34.9</v>
      </c>
      <c r="L13" s="89">
        <v>34.9</v>
      </c>
      <c r="M13" s="90">
        <v>34.8</v>
      </c>
      <c r="N13" s="45">
        <v>140</v>
      </c>
      <c r="O13" s="47">
        <v>56</v>
      </c>
    </row>
    <row r="14" spans="1:15" ht="21.75" customHeight="1" thickBot="1">
      <c r="A14" s="192"/>
      <c r="B14" s="194"/>
      <c r="C14" s="196"/>
      <c r="D14" s="6">
        <v>5000000010</v>
      </c>
      <c r="E14" s="6">
        <v>244</v>
      </c>
      <c r="F14" s="6">
        <v>221</v>
      </c>
      <c r="G14" s="29"/>
      <c r="H14" s="54">
        <v>45</v>
      </c>
      <c r="I14" s="53">
        <f t="shared" si="0"/>
        <v>45</v>
      </c>
      <c r="J14" s="75">
        <v>11.25</v>
      </c>
      <c r="K14" s="76">
        <v>11.25</v>
      </c>
      <c r="L14" s="76">
        <v>11.25</v>
      </c>
      <c r="M14" s="77">
        <v>11.25</v>
      </c>
      <c r="N14" s="54">
        <v>0</v>
      </c>
      <c r="O14" s="94">
        <v>0</v>
      </c>
    </row>
    <row r="15" spans="1:15" ht="21.75" customHeight="1" thickBot="1">
      <c r="A15" s="192"/>
      <c r="B15" s="194"/>
      <c r="C15" s="196"/>
      <c r="D15" s="6">
        <v>5000000010</v>
      </c>
      <c r="E15" s="6">
        <v>244</v>
      </c>
      <c r="F15" s="6">
        <v>223</v>
      </c>
      <c r="G15" s="29"/>
      <c r="H15" s="54">
        <v>135</v>
      </c>
      <c r="I15" s="53">
        <f t="shared" si="0"/>
        <v>135</v>
      </c>
      <c r="J15" s="75">
        <v>40</v>
      </c>
      <c r="K15" s="76">
        <v>42</v>
      </c>
      <c r="L15" s="76">
        <v>20</v>
      </c>
      <c r="M15" s="77">
        <v>33</v>
      </c>
      <c r="N15" s="54">
        <v>135</v>
      </c>
      <c r="O15" s="94">
        <v>135</v>
      </c>
    </row>
    <row r="16" spans="1:15" ht="21.75" customHeight="1" thickBot="1">
      <c r="A16" s="192"/>
      <c r="B16" s="194"/>
      <c r="C16" s="196"/>
      <c r="D16" s="6">
        <v>5000000010</v>
      </c>
      <c r="E16" s="6">
        <v>244</v>
      </c>
      <c r="F16" s="6">
        <v>225</v>
      </c>
      <c r="G16" s="29"/>
      <c r="H16" s="54">
        <v>35.64</v>
      </c>
      <c r="I16" s="53">
        <f t="shared" si="0"/>
        <v>35.64</v>
      </c>
      <c r="J16" s="75">
        <v>9</v>
      </c>
      <c r="K16" s="76">
        <v>9</v>
      </c>
      <c r="L16" s="76">
        <v>9</v>
      </c>
      <c r="M16" s="77">
        <v>8.64</v>
      </c>
      <c r="N16" s="54">
        <v>0</v>
      </c>
      <c r="O16" s="94">
        <v>0</v>
      </c>
    </row>
    <row r="17" spans="1:15" ht="18" customHeight="1" thickBot="1">
      <c r="A17" s="192"/>
      <c r="B17" s="194"/>
      <c r="C17" s="196"/>
      <c r="D17" s="6">
        <v>5000000010</v>
      </c>
      <c r="E17" s="6">
        <v>244</v>
      </c>
      <c r="F17" s="6">
        <v>226</v>
      </c>
      <c r="G17" s="29"/>
      <c r="H17" s="54">
        <v>35</v>
      </c>
      <c r="I17" s="53">
        <f t="shared" si="0"/>
        <v>35</v>
      </c>
      <c r="J17" s="75">
        <v>8.75</v>
      </c>
      <c r="K17" s="76">
        <v>8.75</v>
      </c>
      <c r="L17" s="76">
        <v>8.75</v>
      </c>
      <c r="M17" s="77">
        <v>8.75</v>
      </c>
      <c r="N17" s="54">
        <v>0</v>
      </c>
      <c r="O17" s="94">
        <v>0</v>
      </c>
    </row>
    <row r="18" spans="1:15" ht="18" customHeight="1" thickBot="1">
      <c r="A18" s="192"/>
      <c r="B18" s="194"/>
      <c r="C18" s="196"/>
      <c r="D18" s="6">
        <v>5000000010</v>
      </c>
      <c r="E18" s="6">
        <v>244</v>
      </c>
      <c r="F18" s="6">
        <v>227</v>
      </c>
      <c r="G18" s="29"/>
      <c r="H18" s="54">
        <v>4</v>
      </c>
      <c r="I18" s="53">
        <f t="shared" si="0"/>
        <v>4</v>
      </c>
      <c r="J18" s="75"/>
      <c r="K18" s="76">
        <v>4</v>
      </c>
      <c r="L18" s="76"/>
      <c r="M18" s="77"/>
      <c r="N18" s="54">
        <v>0</v>
      </c>
      <c r="O18" s="94">
        <v>0</v>
      </c>
    </row>
    <row r="19" spans="1:15" ht="21.75" customHeight="1" thickBot="1">
      <c r="A19" s="193"/>
      <c r="B19" s="195"/>
      <c r="C19" s="197"/>
      <c r="D19" s="6">
        <v>5000000010</v>
      </c>
      <c r="E19" s="6">
        <v>244</v>
      </c>
      <c r="F19" s="6">
        <v>343</v>
      </c>
      <c r="G19" s="29"/>
      <c r="H19" s="54">
        <v>95</v>
      </c>
      <c r="I19" s="53">
        <f t="shared" si="0"/>
        <v>95</v>
      </c>
      <c r="J19" s="75">
        <v>23.75</v>
      </c>
      <c r="K19" s="76">
        <v>23.75</v>
      </c>
      <c r="L19" s="76">
        <v>23.75</v>
      </c>
      <c r="M19" s="77">
        <v>23.75</v>
      </c>
      <c r="N19" s="54">
        <v>15.26</v>
      </c>
      <c r="O19" s="94">
        <v>51.741</v>
      </c>
    </row>
    <row r="20" spans="1:15" ht="21.75" customHeight="1" thickBot="1">
      <c r="A20" s="7" t="s">
        <v>24</v>
      </c>
      <c r="B20" s="4"/>
      <c r="C20" s="8"/>
      <c r="D20" s="4"/>
      <c r="E20" s="4"/>
      <c r="F20" s="4"/>
      <c r="G20" s="28"/>
      <c r="H20" s="46">
        <f>SUM(H9:H19)</f>
        <v>2244.2099999999996</v>
      </c>
      <c r="I20" s="53">
        <f t="shared" si="0"/>
        <v>2244.21</v>
      </c>
      <c r="J20" s="66">
        <f aca="true" t="shared" si="2" ref="J20:O20">SUM(J9:J19)</f>
        <v>566.4</v>
      </c>
      <c r="K20" s="66">
        <f t="shared" si="2"/>
        <v>572.4</v>
      </c>
      <c r="L20" s="66">
        <f t="shared" si="2"/>
        <v>546.4</v>
      </c>
      <c r="M20" s="66">
        <f t="shared" si="2"/>
        <v>559.01</v>
      </c>
      <c r="N20" s="46">
        <f t="shared" si="2"/>
        <v>2037.26</v>
      </c>
      <c r="O20" s="46">
        <f t="shared" si="2"/>
        <v>2077.311</v>
      </c>
    </row>
    <row r="21" spans="1:15" ht="21.75" customHeight="1" thickBot="1">
      <c r="A21" s="11" t="s">
        <v>58</v>
      </c>
      <c r="B21" s="143">
        <v>944</v>
      </c>
      <c r="C21" s="145" t="s">
        <v>1</v>
      </c>
      <c r="D21" s="6">
        <v>5000000010</v>
      </c>
      <c r="E21" s="6">
        <v>851</v>
      </c>
      <c r="F21" s="6">
        <v>291</v>
      </c>
      <c r="G21" s="29"/>
      <c r="H21" s="54">
        <v>7</v>
      </c>
      <c r="I21" s="53">
        <f t="shared" si="0"/>
        <v>7</v>
      </c>
      <c r="J21" s="75">
        <v>1.75</v>
      </c>
      <c r="K21" s="76">
        <v>1.75</v>
      </c>
      <c r="L21" s="76">
        <v>1.75</v>
      </c>
      <c r="M21" s="77">
        <v>1.75</v>
      </c>
      <c r="N21" s="54">
        <v>7</v>
      </c>
      <c r="O21" s="94">
        <v>7</v>
      </c>
    </row>
    <row r="22" spans="1:15" ht="21.75" customHeight="1" thickBot="1">
      <c r="A22" s="11" t="s">
        <v>59</v>
      </c>
      <c r="B22" s="148"/>
      <c r="C22" s="149"/>
      <c r="D22" s="6"/>
      <c r="E22" s="6">
        <v>852</v>
      </c>
      <c r="F22" s="6">
        <v>291</v>
      </c>
      <c r="G22" s="29"/>
      <c r="H22" s="54">
        <v>1</v>
      </c>
      <c r="I22" s="53">
        <f t="shared" si="0"/>
        <v>1</v>
      </c>
      <c r="J22" s="75">
        <v>0.25</v>
      </c>
      <c r="K22" s="76">
        <v>0.25</v>
      </c>
      <c r="L22" s="76">
        <v>0.25</v>
      </c>
      <c r="M22" s="77">
        <v>0.25</v>
      </c>
      <c r="N22" s="54">
        <v>1</v>
      </c>
      <c r="O22" s="94">
        <v>1</v>
      </c>
    </row>
    <row r="23" spans="1:15" ht="21.75" customHeight="1" thickBot="1">
      <c r="A23" s="7" t="s">
        <v>24</v>
      </c>
      <c r="B23" s="4"/>
      <c r="C23" s="8"/>
      <c r="D23" s="4"/>
      <c r="E23" s="4"/>
      <c r="F23" s="4"/>
      <c r="G23" s="28"/>
      <c r="H23" s="46">
        <f>SUM(H21:H22)</f>
        <v>8</v>
      </c>
      <c r="I23" s="53">
        <f t="shared" si="0"/>
        <v>8</v>
      </c>
      <c r="J23" s="66">
        <f aca="true" t="shared" si="3" ref="J23:O23">SUM(J21:J22)</f>
        <v>2</v>
      </c>
      <c r="K23" s="66">
        <f t="shared" si="3"/>
        <v>2</v>
      </c>
      <c r="L23" s="66">
        <f t="shared" si="3"/>
        <v>2</v>
      </c>
      <c r="M23" s="66">
        <f t="shared" si="3"/>
        <v>2</v>
      </c>
      <c r="N23" s="46">
        <f t="shared" si="3"/>
        <v>8</v>
      </c>
      <c r="O23" s="46">
        <f t="shared" si="3"/>
        <v>8</v>
      </c>
    </row>
    <row r="24" spans="1:15" s="133" customFormat="1" ht="21.75" customHeight="1" thickBot="1">
      <c r="A24" s="123" t="s">
        <v>65</v>
      </c>
      <c r="B24" s="124">
        <v>944</v>
      </c>
      <c r="C24" s="118" t="s">
        <v>1</v>
      </c>
      <c r="D24" s="124">
        <v>9900070010</v>
      </c>
      <c r="E24" s="134">
        <v>244</v>
      </c>
      <c r="F24" s="134">
        <v>346</v>
      </c>
      <c r="G24" s="135"/>
      <c r="H24" s="54">
        <v>4.3</v>
      </c>
      <c r="I24" s="74">
        <f t="shared" si="0"/>
        <v>4.3</v>
      </c>
      <c r="J24" s="136">
        <v>1.075</v>
      </c>
      <c r="K24" s="137">
        <v>1.075</v>
      </c>
      <c r="L24" s="137">
        <v>1.075</v>
      </c>
      <c r="M24" s="138">
        <v>1.075</v>
      </c>
      <c r="N24" s="54">
        <v>4.3</v>
      </c>
      <c r="O24" s="94">
        <v>4.3</v>
      </c>
    </row>
    <row r="25" spans="1:15" ht="21.75" customHeight="1" thickBot="1">
      <c r="A25" s="7" t="s">
        <v>24</v>
      </c>
      <c r="B25" s="4"/>
      <c r="C25" s="8"/>
      <c r="D25" s="4"/>
      <c r="E25" s="4"/>
      <c r="F25" s="4"/>
      <c r="G25" s="28"/>
      <c r="H25" s="46">
        <f>SUM(H24:H24)</f>
        <v>4.3</v>
      </c>
      <c r="I25" s="53">
        <f t="shared" si="0"/>
        <v>4.3</v>
      </c>
      <c r="J25" s="66">
        <f aca="true" t="shared" si="4" ref="J25:O25">SUM(J24:J24)</f>
        <v>1.075</v>
      </c>
      <c r="K25" s="66">
        <f t="shared" si="4"/>
        <v>1.075</v>
      </c>
      <c r="L25" s="66">
        <f t="shared" si="4"/>
        <v>1.075</v>
      </c>
      <c r="M25" s="66">
        <f t="shared" si="4"/>
        <v>1.075</v>
      </c>
      <c r="N25" s="46">
        <f t="shared" si="4"/>
        <v>4.3</v>
      </c>
      <c r="O25" s="46">
        <f t="shared" si="4"/>
        <v>4.3</v>
      </c>
    </row>
    <row r="26" spans="1:15" ht="21.75" customHeight="1" thickBot="1">
      <c r="A26" s="181" t="s">
        <v>26</v>
      </c>
      <c r="B26" s="143">
        <v>944</v>
      </c>
      <c r="C26" s="145" t="s">
        <v>7</v>
      </c>
      <c r="D26" s="6">
        <v>5000004020</v>
      </c>
      <c r="E26" s="6">
        <v>540</v>
      </c>
      <c r="F26" s="6">
        <v>251</v>
      </c>
      <c r="G26" s="29"/>
      <c r="H26" s="54">
        <v>18.537</v>
      </c>
      <c r="I26" s="53">
        <f t="shared" si="0"/>
        <v>18.537</v>
      </c>
      <c r="J26" s="75">
        <v>5</v>
      </c>
      <c r="K26" s="76">
        <v>5</v>
      </c>
      <c r="L26" s="76">
        <v>5</v>
      </c>
      <c r="M26" s="77">
        <v>3.537</v>
      </c>
      <c r="N26" s="109">
        <v>18.537</v>
      </c>
      <c r="O26" s="110">
        <v>0</v>
      </c>
    </row>
    <row r="27" spans="1:15" ht="19.5" customHeight="1" thickBot="1">
      <c r="A27" s="151"/>
      <c r="B27" s="148"/>
      <c r="C27" s="149"/>
      <c r="D27" s="43" t="s">
        <v>76</v>
      </c>
      <c r="E27" s="43">
        <v>540</v>
      </c>
      <c r="F27" s="43">
        <v>251</v>
      </c>
      <c r="G27" s="44">
        <v>524</v>
      </c>
      <c r="H27" s="45">
        <v>20</v>
      </c>
      <c r="I27" s="53">
        <f t="shared" si="0"/>
        <v>20</v>
      </c>
      <c r="J27" s="88">
        <v>5</v>
      </c>
      <c r="K27" s="89">
        <v>5</v>
      </c>
      <c r="L27" s="89">
        <v>5</v>
      </c>
      <c r="M27" s="90">
        <v>5</v>
      </c>
      <c r="N27" s="45">
        <v>20</v>
      </c>
      <c r="O27" s="47">
        <v>0</v>
      </c>
    </row>
    <row r="28" spans="1:15" ht="16.5" customHeight="1" thickBot="1">
      <c r="A28" s="152"/>
      <c r="B28" s="148"/>
      <c r="C28" s="149"/>
      <c r="D28" s="57" t="s">
        <v>60</v>
      </c>
      <c r="E28" s="57"/>
      <c r="F28" s="57"/>
      <c r="G28" s="58"/>
      <c r="H28" s="59">
        <v>38.537</v>
      </c>
      <c r="I28" s="53">
        <f t="shared" si="0"/>
        <v>38.537</v>
      </c>
      <c r="J28" s="106">
        <f>SUM(J26:J27)</f>
        <v>10</v>
      </c>
      <c r="K28" s="107">
        <f>SUM(K26:K27)</f>
        <v>10</v>
      </c>
      <c r="L28" s="107">
        <f>SUM(L26:L27)</f>
        <v>10</v>
      </c>
      <c r="M28" s="108">
        <f>SUM(M26:M27)</f>
        <v>8.536999999999999</v>
      </c>
      <c r="N28" s="59">
        <v>38.537</v>
      </c>
      <c r="O28" s="111">
        <f>SUM(O26:O27)</f>
        <v>0</v>
      </c>
    </row>
    <row r="29" spans="1:15" ht="18" customHeight="1" thickBot="1">
      <c r="A29" s="181" t="s">
        <v>27</v>
      </c>
      <c r="B29" s="148"/>
      <c r="C29" s="149"/>
      <c r="D29" s="6">
        <v>5000004030</v>
      </c>
      <c r="E29" s="6">
        <v>540</v>
      </c>
      <c r="F29" s="6">
        <v>251</v>
      </c>
      <c r="G29" s="29"/>
      <c r="H29" s="54">
        <v>10</v>
      </c>
      <c r="I29" s="53">
        <f t="shared" si="0"/>
        <v>10</v>
      </c>
      <c r="J29" s="75">
        <v>2.5</v>
      </c>
      <c r="K29" s="76">
        <v>2.5</v>
      </c>
      <c r="L29" s="76">
        <v>2.5</v>
      </c>
      <c r="M29" s="77">
        <v>2.5</v>
      </c>
      <c r="N29" s="54">
        <v>10</v>
      </c>
      <c r="O29" s="94">
        <v>0</v>
      </c>
    </row>
    <row r="30" spans="1:15" ht="19.5" customHeight="1" thickBot="1">
      <c r="A30" s="151"/>
      <c r="B30" s="148"/>
      <c r="C30" s="149"/>
      <c r="D30" s="43" t="s">
        <v>76</v>
      </c>
      <c r="E30" s="43">
        <v>540</v>
      </c>
      <c r="F30" s="43">
        <v>251</v>
      </c>
      <c r="G30" s="44"/>
      <c r="H30" s="45">
        <v>26.253</v>
      </c>
      <c r="I30" s="53">
        <f t="shared" si="0"/>
        <v>26.253</v>
      </c>
      <c r="J30" s="88">
        <v>6.5</v>
      </c>
      <c r="K30" s="89">
        <v>6.5</v>
      </c>
      <c r="L30" s="89">
        <v>6.5</v>
      </c>
      <c r="M30" s="90">
        <v>6.753</v>
      </c>
      <c r="N30" s="45">
        <v>26.253</v>
      </c>
      <c r="O30" s="47">
        <v>0</v>
      </c>
    </row>
    <row r="31" spans="1:15" ht="18.75" customHeight="1" thickBot="1">
      <c r="A31" s="152"/>
      <c r="B31" s="144"/>
      <c r="C31" s="144"/>
      <c r="D31" s="57" t="s">
        <v>60</v>
      </c>
      <c r="E31" s="57"/>
      <c r="F31" s="57"/>
      <c r="G31" s="58"/>
      <c r="H31" s="59">
        <v>36.253</v>
      </c>
      <c r="I31" s="53">
        <f t="shared" si="0"/>
        <v>36.253</v>
      </c>
      <c r="J31" s="105">
        <f>SUM(J29:J30)</f>
        <v>9</v>
      </c>
      <c r="K31" s="105">
        <f>SUM(K29:K30)</f>
        <v>9</v>
      </c>
      <c r="L31" s="105">
        <f>SUM(L29:L30)</f>
        <v>9</v>
      </c>
      <c r="M31" s="105">
        <f>SUM(M29:M30)</f>
        <v>9.253</v>
      </c>
      <c r="N31" s="45">
        <v>36.253</v>
      </c>
      <c r="O31" s="47">
        <f>SUM(O29:O30)</f>
        <v>0</v>
      </c>
    </row>
    <row r="32" spans="1:15" ht="19.5" customHeight="1" thickBot="1">
      <c r="A32" s="7" t="s">
        <v>24</v>
      </c>
      <c r="B32" s="4"/>
      <c r="C32" s="8"/>
      <c r="D32" s="4"/>
      <c r="E32" s="4"/>
      <c r="F32" s="4"/>
      <c r="G32" s="28"/>
      <c r="H32" s="46">
        <f>SUM(H28+H31)</f>
        <v>74.78999999999999</v>
      </c>
      <c r="I32" s="53">
        <f t="shared" si="0"/>
        <v>74.78999999999999</v>
      </c>
      <c r="J32" s="66">
        <f>SUM(J31,J28)</f>
        <v>19</v>
      </c>
      <c r="K32" s="66">
        <f>SUM(K31,K28)</f>
        <v>19</v>
      </c>
      <c r="L32" s="66">
        <f>SUM(L31,L28)</f>
        <v>19</v>
      </c>
      <c r="M32" s="66">
        <f>SUM(M31,M28)</f>
        <v>17.79</v>
      </c>
      <c r="N32" s="46">
        <f>SUM(N28+N31)</f>
        <v>74.78999999999999</v>
      </c>
      <c r="O32" s="46">
        <f>SUM(O28+O31)</f>
        <v>0</v>
      </c>
    </row>
    <row r="33" spans="1:15" ht="21.75" customHeight="1" thickBot="1">
      <c r="A33" s="11" t="s">
        <v>28</v>
      </c>
      <c r="B33" s="6">
        <v>944</v>
      </c>
      <c r="C33" s="12" t="s">
        <v>6</v>
      </c>
      <c r="D33" s="6">
        <v>9900080030</v>
      </c>
      <c r="E33" s="6">
        <v>870</v>
      </c>
      <c r="F33" s="6">
        <v>297</v>
      </c>
      <c r="G33" s="29"/>
      <c r="H33" s="54">
        <v>2</v>
      </c>
      <c r="I33" s="53">
        <f t="shared" si="0"/>
        <v>2</v>
      </c>
      <c r="J33" s="75">
        <v>0.5</v>
      </c>
      <c r="K33" s="76">
        <v>0.5</v>
      </c>
      <c r="L33" s="76">
        <v>0.5</v>
      </c>
      <c r="M33" s="77">
        <v>0.5</v>
      </c>
      <c r="N33" s="45">
        <v>2</v>
      </c>
      <c r="O33" s="47">
        <v>2</v>
      </c>
    </row>
    <row r="34" spans="1:15" ht="21.75" customHeight="1" thickBot="1">
      <c r="A34" s="7" t="s">
        <v>24</v>
      </c>
      <c r="B34" s="4"/>
      <c r="C34" s="8"/>
      <c r="D34" s="4"/>
      <c r="E34" s="4"/>
      <c r="F34" s="4"/>
      <c r="G34" s="28"/>
      <c r="H34" s="46">
        <f>SUM(H33)</f>
        <v>2</v>
      </c>
      <c r="I34" s="53">
        <f t="shared" si="0"/>
        <v>2</v>
      </c>
      <c r="J34" s="66">
        <f aca="true" t="shared" si="5" ref="J34:O34">SUM(J33)</f>
        <v>0.5</v>
      </c>
      <c r="K34" s="66">
        <f t="shared" si="5"/>
        <v>0.5</v>
      </c>
      <c r="L34" s="66">
        <f t="shared" si="5"/>
        <v>0.5</v>
      </c>
      <c r="M34" s="66">
        <f t="shared" si="5"/>
        <v>0.5</v>
      </c>
      <c r="N34" s="46">
        <f t="shared" si="5"/>
        <v>2</v>
      </c>
      <c r="O34" s="46">
        <f t="shared" si="5"/>
        <v>2</v>
      </c>
    </row>
    <row r="35" spans="1:15" s="25" customFormat="1" ht="21.75" customHeight="1" thickBot="1">
      <c r="A35" s="22" t="s">
        <v>29</v>
      </c>
      <c r="B35" s="23">
        <v>944</v>
      </c>
      <c r="C35" s="24" t="s">
        <v>5</v>
      </c>
      <c r="D35" s="23">
        <v>8500020250</v>
      </c>
      <c r="E35" s="23">
        <v>244</v>
      </c>
      <c r="F35" s="23">
        <v>226</v>
      </c>
      <c r="G35" s="32"/>
      <c r="H35" s="70">
        <v>7.5</v>
      </c>
      <c r="I35" s="53">
        <f t="shared" si="0"/>
        <v>7.5</v>
      </c>
      <c r="J35" s="91">
        <v>7.5</v>
      </c>
      <c r="K35" s="92"/>
      <c r="L35" s="92"/>
      <c r="M35" s="93"/>
      <c r="N35" s="70">
        <v>7.5</v>
      </c>
      <c r="O35" s="96">
        <v>7.5</v>
      </c>
    </row>
    <row r="36" spans="1:15" ht="21.75" customHeight="1" thickBot="1">
      <c r="A36" s="7" t="s">
        <v>24</v>
      </c>
      <c r="B36" s="4"/>
      <c r="C36" s="8"/>
      <c r="D36" s="4"/>
      <c r="E36" s="4"/>
      <c r="F36" s="4"/>
      <c r="G36" s="28"/>
      <c r="H36" s="46">
        <f>SUM(H35)</f>
        <v>7.5</v>
      </c>
      <c r="I36" s="53">
        <f t="shared" si="0"/>
        <v>7.5</v>
      </c>
      <c r="J36" s="66">
        <f aca="true" t="shared" si="6" ref="J36:O36">SUM(J35)</f>
        <v>7.5</v>
      </c>
      <c r="K36" s="66">
        <f t="shared" si="6"/>
        <v>0</v>
      </c>
      <c r="L36" s="66">
        <f t="shared" si="6"/>
        <v>0</v>
      </c>
      <c r="M36" s="66">
        <f t="shared" si="6"/>
        <v>0</v>
      </c>
      <c r="N36" s="46">
        <f t="shared" si="6"/>
        <v>7.5</v>
      </c>
      <c r="O36" s="46">
        <f t="shared" si="6"/>
        <v>7.5</v>
      </c>
    </row>
    <row r="37" spans="1:15" ht="21.75" customHeight="1" thickBot="1">
      <c r="A37" s="11" t="s">
        <v>30</v>
      </c>
      <c r="B37" s="6">
        <v>944</v>
      </c>
      <c r="C37" s="12" t="s">
        <v>5</v>
      </c>
      <c r="D37" s="6">
        <v>9900080040</v>
      </c>
      <c r="E37" s="6">
        <v>853</v>
      </c>
      <c r="F37" s="6">
        <v>297</v>
      </c>
      <c r="G37" s="29"/>
      <c r="H37" s="54">
        <v>3</v>
      </c>
      <c r="I37" s="53">
        <f aca="true" t="shared" si="7" ref="I37:I64">SUM(J37:M37)</f>
        <v>3</v>
      </c>
      <c r="J37" s="75">
        <v>0.75</v>
      </c>
      <c r="K37" s="76">
        <v>0.75</v>
      </c>
      <c r="L37" s="76">
        <v>0.75</v>
      </c>
      <c r="M37" s="77">
        <v>0.75</v>
      </c>
      <c r="N37" s="54">
        <v>3</v>
      </c>
      <c r="O37" s="94">
        <v>3</v>
      </c>
    </row>
    <row r="38" spans="1:15" ht="21.75" customHeight="1" thickBot="1">
      <c r="A38" s="7" t="s">
        <v>24</v>
      </c>
      <c r="B38" s="4"/>
      <c r="C38" s="8"/>
      <c r="D38" s="4"/>
      <c r="E38" s="4"/>
      <c r="F38" s="4"/>
      <c r="G38" s="28"/>
      <c r="H38" s="46">
        <f>SUM(H37)</f>
        <v>3</v>
      </c>
      <c r="I38" s="53">
        <f t="shared" si="7"/>
        <v>3</v>
      </c>
      <c r="J38" s="66">
        <f aca="true" t="shared" si="8" ref="J38:O38">SUM(J37)</f>
        <v>0.75</v>
      </c>
      <c r="K38" s="66">
        <f t="shared" si="8"/>
        <v>0.75</v>
      </c>
      <c r="L38" s="66">
        <f t="shared" si="8"/>
        <v>0.75</v>
      </c>
      <c r="M38" s="66">
        <f t="shared" si="8"/>
        <v>0.75</v>
      </c>
      <c r="N38" s="46">
        <f t="shared" si="8"/>
        <v>3</v>
      </c>
      <c r="O38" s="46">
        <f t="shared" si="8"/>
        <v>3</v>
      </c>
    </row>
    <row r="39" spans="1:15" s="122" customFormat="1" ht="21.75" customHeight="1" thickBot="1">
      <c r="A39" s="181" t="s">
        <v>31</v>
      </c>
      <c r="B39" s="143">
        <v>944</v>
      </c>
      <c r="C39" s="145" t="s">
        <v>5</v>
      </c>
      <c r="D39" s="43" t="s">
        <v>77</v>
      </c>
      <c r="E39" s="43">
        <v>853</v>
      </c>
      <c r="F39" s="43">
        <v>297</v>
      </c>
      <c r="G39" s="44" t="s">
        <v>81</v>
      </c>
      <c r="H39" s="45">
        <v>22.049</v>
      </c>
      <c r="I39" s="53">
        <f t="shared" si="7"/>
        <v>22.049</v>
      </c>
      <c r="J39" s="88">
        <v>0</v>
      </c>
      <c r="K39" s="89">
        <v>5</v>
      </c>
      <c r="L39" s="89">
        <v>12</v>
      </c>
      <c r="M39" s="90">
        <v>5.049</v>
      </c>
      <c r="N39" s="45">
        <v>22.049</v>
      </c>
      <c r="O39" s="47">
        <v>22.049</v>
      </c>
    </row>
    <row r="40" spans="1:15" ht="21.75" customHeight="1" thickBot="1">
      <c r="A40" s="152"/>
      <c r="B40" s="144"/>
      <c r="C40" s="146"/>
      <c r="D40" s="43" t="s">
        <v>77</v>
      </c>
      <c r="E40" s="43">
        <v>853</v>
      </c>
      <c r="F40" s="43">
        <v>297</v>
      </c>
      <c r="G40" s="44">
        <v>513</v>
      </c>
      <c r="H40" s="45">
        <v>87.951</v>
      </c>
      <c r="I40" s="53">
        <f t="shared" si="7"/>
        <v>87.951</v>
      </c>
      <c r="J40" s="95">
        <v>22</v>
      </c>
      <c r="K40" s="95">
        <v>22</v>
      </c>
      <c r="L40" s="95">
        <v>22</v>
      </c>
      <c r="M40" s="95">
        <v>21.951</v>
      </c>
      <c r="N40" s="45">
        <v>110</v>
      </c>
      <c r="O40" s="47">
        <v>110</v>
      </c>
    </row>
    <row r="41" spans="1:15" ht="21.75" customHeight="1" thickBot="1">
      <c r="A41" s="7" t="s">
        <v>24</v>
      </c>
      <c r="B41" s="4"/>
      <c r="C41" s="8"/>
      <c r="D41" s="4"/>
      <c r="E41" s="4"/>
      <c r="F41" s="4"/>
      <c r="G41" s="28"/>
      <c r="H41" s="46">
        <f>SUM(H39:H40)</f>
        <v>110</v>
      </c>
      <c r="I41" s="53">
        <f t="shared" si="7"/>
        <v>110</v>
      </c>
      <c r="J41" s="66">
        <f aca="true" t="shared" si="9" ref="J41:O41">SUM(J39:J40)</f>
        <v>22</v>
      </c>
      <c r="K41" s="66">
        <f t="shared" si="9"/>
        <v>27</v>
      </c>
      <c r="L41" s="66">
        <f t="shared" si="9"/>
        <v>34</v>
      </c>
      <c r="M41" s="66">
        <f t="shared" si="9"/>
        <v>27</v>
      </c>
      <c r="N41" s="46">
        <f t="shared" si="9"/>
        <v>132.049</v>
      </c>
      <c r="O41" s="46">
        <f t="shared" si="9"/>
        <v>132.049</v>
      </c>
    </row>
    <row r="42" spans="1:15" ht="21.75" customHeight="1" thickBot="1">
      <c r="A42" s="11" t="s">
        <v>32</v>
      </c>
      <c r="B42" s="6">
        <v>944</v>
      </c>
      <c r="C42" s="12" t="s">
        <v>5</v>
      </c>
      <c r="D42" s="6">
        <v>9900087000</v>
      </c>
      <c r="E42" s="6">
        <v>870</v>
      </c>
      <c r="F42" s="6">
        <v>296</v>
      </c>
      <c r="G42" s="29"/>
      <c r="H42" s="45"/>
      <c r="I42" s="53">
        <f t="shared" si="7"/>
        <v>0</v>
      </c>
      <c r="J42" s="75"/>
      <c r="K42" s="76"/>
      <c r="L42" s="76"/>
      <c r="M42" s="77"/>
      <c r="N42" s="54">
        <v>155.836</v>
      </c>
      <c r="O42" s="94">
        <v>312.388</v>
      </c>
    </row>
    <row r="43" spans="1:15" ht="21.75" customHeight="1" thickBot="1">
      <c r="A43" s="7" t="s">
        <v>24</v>
      </c>
      <c r="B43" s="4"/>
      <c r="C43" s="8"/>
      <c r="D43" s="4"/>
      <c r="E43" s="4"/>
      <c r="F43" s="4"/>
      <c r="G43" s="28"/>
      <c r="H43" s="46">
        <f>SUM(H42)</f>
        <v>0</v>
      </c>
      <c r="I43" s="53">
        <f t="shared" si="7"/>
        <v>0</v>
      </c>
      <c r="J43" s="66">
        <f aca="true" t="shared" si="10" ref="J43:O43">SUM(J42)</f>
        <v>0</v>
      </c>
      <c r="K43" s="66">
        <f t="shared" si="10"/>
        <v>0</v>
      </c>
      <c r="L43" s="66">
        <f t="shared" si="10"/>
        <v>0</v>
      </c>
      <c r="M43" s="66">
        <f t="shared" si="10"/>
        <v>0</v>
      </c>
      <c r="N43" s="46">
        <f t="shared" si="10"/>
        <v>155.836</v>
      </c>
      <c r="O43" s="46">
        <f t="shared" si="10"/>
        <v>312.388</v>
      </c>
    </row>
    <row r="44" spans="1:15" ht="16.5" customHeight="1" thickBot="1">
      <c r="A44" s="143" t="s">
        <v>33</v>
      </c>
      <c r="B44" s="143">
        <v>944</v>
      </c>
      <c r="C44" s="145" t="s">
        <v>2</v>
      </c>
      <c r="D44" s="143">
        <v>9900051180</v>
      </c>
      <c r="E44" s="6">
        <v>121</v>
      </c>
      <c r="F44" s="6">
        <v>211</v>
      </c>
      <c r="G44" s="29"/>
      <c r="H44" s="54">
        <v>45</v>
      </c>
      <c r="I44" s="53">
        <f t="shared" si="7"/>
        <v>45</v>
      </c>
      <c r="J44" s="75">
        <v>45</v>
      </c>
      <c r="K44" s="76"/>
      <c r="L44" s="76"/>
      <c r="M44" s="77"/>
      <c r="N44" s="54">
        <v>45</v>
      </c>
      <c r="O44" s="94">
        <v>45</v>
      </c>
    </row>
    <row r="45" spans="1:15" ht="17.25" customHeight="1" thickBot="1">
      <c r="A45" s="148"/>
      <c r="B45" s="148"/>
      <c r="C45" s="149"/>
      <c r="D45" s="148"/>
      <c r="E45" s="6">
        <v>129</v>
      </c>
      <c r="F45" s="6">
        <v>213</v>
      </c>
      <c r="G45" s="29"/>
      <c r="H45" s="54">
        <v>13.6</v>
      </c>
      <c r="I45" s="53">
        <f t="shared" si="7"/>
        <v>13.6</v>
      </c>
      <c r="J45" s="75">
        <v>13.6</v>
      </c>
      <c r="K45" s="76"/>
      <c r="L45" s="76"/>
      <c r="M45" s="77"/>
      <c r="N45" s="54">
        <v>13.6</v>
      </c>
      <c r="O45" s="94">
        <v>13.6</v>
      </c>
    </row>
    <row r="46" spans="1:15" ht="17.25" customHeight="1" thickBot="1">
      <c r="A46" s="144"/>
      <c r="B46" s="144"/>
      <c r="C46" s="146"/>
      <c r="D46" s="144"/>
      <c r="E46" s="6">
        <v>244</v>
      </c>
      <c r="F46" s="6">
        <v>346</v>
      </c>
      <c r="G46" s="29"/>
      <c r="H46" s="54">
        <v>27.2</v>
      </c>
      <c r="I46" s="53">
        <f t="shared" si="7"/>
        <v>27.2</v>
      </c>
      <c r="J46" s="75">
        <v>27.2</v>
      </c>
      <c r="K46" s="76"/>
      <c r="L46" s="76"/>
      <c r="M46" s="77"/>
      <c r="N46" s="54">
        <v>28.1</v>
      </c>
      <c r="O46" s="94">
        <v>31.6</v>
      </c>
    </row>
    <row r="47" spans="1:15" ht="21" customHeight="1" thickBot="1">
      <c r="A47" s="7" t="s">
        <v>24</v>
      </c>
      <c r="B47" s="4"/>
      <c r="C47" s="8"/>
      <c r="D47" s="4"/>
      <c r="E47" s="4"/>
      <c r="F47" s="4"/>
      <c r="G47" s="28"/>
      <c r="H47" s="46">
        <f>SUM(H44:H46)</f>
        <v>85.8</v>
      </c>
      <c r="I47" s="53">
        <f t="shared" si="7"/>
        <v>85.8</v>
      </c>
      <c r="J47" s="66">
        <f aca="true" t="shared" si="11" ref="J47:O47">SUM(J44:J46)</f>
        <v>85.8</v>
      </c>
      <c r="K47" s="66">
        <f t="shared" si="11"/>
        <v>0</v>
      </c>
      <c r="L47" s="66">
        <f t="shared" si="11"/>
        <v>0</v>
      </c>
      <c r="M47" s="66">
        <f t="shared" si="11"/>
        <v>0</v>
      </c>
      <c r="N47" s="46">
        <f t="shared" si="11"/>
        <v>86.7</v>
      </c>
      <c r="O47" s="46">
        <f t="shared" si="11"/>
        <v>90.2</v>
      </c>
    </row>
    <row r="48" spans="1:15" s="51" customFormat="1" ht="0.75" customHeight="1" hidden="1" thickBot="1">
      <c r="A48" s="162" t="s">
        <v>34</v>
      </c>
      <c r="B48" s="155">
        <v>944</v>
      </c>
      <c r="C48" s="158" t="s">
        <v>35</v>
      </c>
      <c r="D48" s="155">
        <v>6500020150</v>
      </c>
      <c r="E48" s="49">
        <v>244</v>
      </c>
      <c r="F48" s="49">
        <v>226</v>
      </c>
      <c r="G48" s="50"/>
      <c r="H48" s="69"/>
      <c r="I48" s="73">
        <f t="shared" si="7"/>
        <v>0</v>
      </c>
      <c r="J48" s="84"/>
      <c r="K48" s="85"/>
      <c r="L48" s="85"/>
      <c r="M48" s="86"/>
      <c r="N48" s="69"/>
      <c r="O48" s="87"/>
    </row>
    <row r="49" spans="1:15" s="51" customFormat="1" ht="21.75" customHeight="1" hidden="1" thickBot="1">
      <c r="A49" s="163"/>
      <c r="B49" s="156"/>
      <c r="C49" s="159"/>
      <c r="D49" s="156"/>
      <c r="E49" s="49">
        <v>244</v>
      </c>
      <c r="F49" s="49">
        <v>343</v>
      </c>
      <c r="G49" s="50"/>
      <c r="H49" s="69"/>
      <c r="I49" s="73">
        <f t="shared" si="7"/>
        <v>0</v>
      </c>
      <c r="J49" s="84"/>
      <c r="K49" s="85"/>
      <c r="L49" s="85"/>
      <c r="M49" s="86"/>
      <c r="N49" s="69"/>
      <c r="O49" s="87"/>
    </row>
    <row r="50" spans="1:15" s="51" customFormat="1" ht="21.75" customHeight="1" hidden="1" thickBot="1">
      <c r="A50" s="164"/>
      <c r="B50" s="157"/>
      <c r="C50" s="160"/>
      <c r="D50" s="157"/>
      <c r="E50" s="49">
        <v>244</v>
      </c>
      <c r="F50" s="49">
        <v>349</v>
      </c>
      <c r="G50" s="50"/>
      <c r="H50" s="69"/>
      <c r="I50" s="73">
        <f t="shared" si="7"/>
        <v>0</v>
      </c>
      <c r="J50" s="84"/>
      <c r="K50" s="85"/>
      <c r="L50" s="85"/>
      <c r="M50" s="86"/>
      <c r="N50" s="69"/>
      <c r="O50" s="87"/>
    </row>
    <row r="51" spans="1:15" ht="21.75" customHeight="1" hidden="1" thickBot="1">
      <c r="A51" s="7" t="s">
        <v>24</v>
      </c>
      <c r="B51" s="4"/>
      <c r="C51" s="8"/>
      <c r="D51" s="4"/>
      <c r="E51" s="4"/>
      <c r="F51" s="4"/>
      <c r="G51" s="28"/>
      <c r="H51" s="46">
        <f>SUM(H48:H50)</f>
        <v>0</v>
      </c>
      <c r="I51" s="53">
        <f t="shared" si="7"/>
        <v>0</v>
      </c>
      <c r="J51" s="66">
        <f aca="true" t="shared" si="12" ref="J51:O51">SUM(J48:J50)</f>
        <v>0</v>
      </c>
      <c r="K51" s="66">
        <f t="shared" si="12"/>
        <v>0</v>
      </c>
      <c r="L51" s="66">
        <f t="shared" si="12"/>
        <v>0</v>
      </c>
      <c r="M51" s="66">
        <f t="shared" si="12"/>
        <v>0</v>
      </c>
      <c r="N51" s="46">
        <f t="shared" si="12"/>
        <v>0</v>
      </c>
      <c r="O51" s="46">
        <f t="shared" si="12"/>
        <v>0</v>
      </c>
    </row>
    <row r="52" spans="1:15" s="51" customFormat="1" ht="21.75" customHeight="1" hidden="1" thickBot="1">
      <c r="A52" s="188" t="s">
        <v>36</v>
      </c>
      <c r="B52" s="155">
        <v>944</v>
      </c>
      <c r="C52" s="158" t="s">
        <v>37</v>
      </c>
      <c r="D52" s="155">
        <v>900020370</v>
      </c>
      <c r="E52" s="49">
        <v>244</v>
      </c>
      <c r="F52" s="49">
        <v>226</v>
      </c>
      <c r="G52" s="50"/>
      <c r="H52" s="69"/>
      <c r="I52" s="73">
        <f t="shared" si="7"/>
        <v>0</v>
      </c>
      <c r="J52" s="84"/>
      <c r="K52" s="85"/>
      <c r="L52" s="85"/>
      <c r="M52" s="86"/>
      <c r="N52" s="69"/>
      <c r="O52" s="87"/>
    </row>
    <row r="53" spans="1:15" s="51" customFormat="1" ht="21.75" customHeight="1" hidden="1" thickBot="1">
      <c r="A53" s="189"/>
      <c r="B53" s="156"/>
      <c r="C53" s="159"/>
      <c r="D53" s="156"/>
      <c r="E53" s="49">
        <v>244</v>
      </c>
      <c r="F53" s="49">
        <v>296</v>
      </c>
      <c r="G53" s="50"/>
      <c r="H53" s="69"/>
      <c r="I53" s="73">
        <f t="shared" si="7"/>
        <v>0</v>
      </c>
      <c r="J53" s="84"/>
      <c r="K53" s="85"/>
      <c r="L53" s="85"/>
      <c r="M53" s="86"/>
      <c r="N53" s="69"/>
      <c r="O53" s="87"/>
    </row>
    <row r="54" spans="1:15" s="51" customFormat="1" ht="21.75" customHeight="1" hidden="1" thickBot="1">
      <c r="A54" s="189"/>
      <c r="B54" s="156"/>
      <c r="C54" s="159"/>
      <c r="D54" s="156"/>
      <c r="E54" s="49">
        <v>244</v>
      </c>
      <c r="F54" s="49">
        <v>343</v>
      </c>
      <c r="G54" s="50"/>
      <c r="H54" s="69"/>
      <c r="I54" s="73">
        <f t="shared" si="7"/>
        <v>0</v>
      </c>
      <c r="J54" s="84"/>
      <c r="K54" s="85"/>
      <c r="L54" s="85"/>
      <c r="M54" s="86"/>
      <c r="N54" s="69"/>
      <c r="O54" s="87"/>
    </row>
    <row r="55" spans="1:15" s="51" customFormat="1" ht="21.75" customHeight="1" hidden="1" thickBot="1">
      <c r="A55" s="190"/>
      <c r="B55" s="157"/>
      <c r="C55" s="160"/>
      <c r="D55" s="157"/>
      <c r="E55" s="49">
        <v>244</v>
      </c>
      <c r="F55" s="49">
        <v>346</v>
      </c>
      <c r="G55" s="50"/>
      <c r="H55" s="69"/>
      <c r="I55" s="73">
        <f t="shared" si="7"/>
        <v>0</v>
      </c>
      <c r="J55" s="84"/>
      <c r="K55" s="85"/>
      <c r="L55" s="85"/>
      <c r="M55" s="86"/>
      <c r="N55" s="69"/>
      <c r="O55" s="87"/>
    </row>
    <row r="56" spans="1:15" ht="21.75" customHeight="1" hidden="1" thickBot="1">
      <c r="A56" s="7" t="s">
        <v>24</v>
      </c>
      <c r="B56" s="4"/>
      <c r="C56" s="8"/>
      <c r="D56" s="4"/>
      <c r="E56" s="4"/>
      <c r="F56" s="4"/>
      <c r="G56" s="28"/>
      <c r="H56" s="46">
        <f>SUM(H52:H55)</f>
        <v>0</v>
      </c>
      <c r="I56" s="53">
        <f t="shared" si="7"/>
        <v>0</v>
      </c>
      <c r="J56" s="66">
        <f aca="true" t="shared" si="13" ref="J56:O56">SUM(J52:J55)</f>
        <v>0</v>
      </c>
      <c r="K56" s="66">
        <f t="shared" si="13"/>
        <v>0</v>
      </c>
      <c r="L56" s="66">
        <f t="shared" si="13"/>
        <v>0</v>
      </c>
      <c r="M56" s="66">
        <f t="shared" si="13"/>
        <v>0</v>
      </c>
      <c r="N56" s="46">
        <f t="shared" si="13"/>
        <v>0</v>
      </c>
      <c r="O56" s="46">
        <f t="shared" si="13"/>
        <v>0</v>
      </c>
    </row>
    <row r="57" spans="1:15" s="51" customFormat="1" ht="21.75" customHeight="1" hidden="1" thickBot="1">
      <c r="A57" s="48" t="s">
        <v>38</v>
      </c>
      <c r="B57" s="49">
        <v>944</v>
      </c>
      <c r="C57" s="52" t="s">
        <v>37</v>
      </c>
      <c r="D57" s="49">
        <v>1500020320</v>
      </c>
      <c r="E57" s="49">
        <v>244</v>
      </c>
      <c r="F57" s="49">
        <v>349</v>
      </c>
      <c r="G57" s="50"/>
      <c r="H57" s="69"/>
      <c r="I57" s="73">
        <f t="shared" si="7"/>
        <v>0</v>
      </c>
      <c r="J57" s="84"/>
      <c r="K57" s="85"/>
      <c r="L57" s="85"/>
      <c r="M57" s="86"/>
      <c r="N57" s="69"/>
      <c r="O57" s="87"/>
    </row>
    <row r="58" spans="1:15" ht="21.75" customHeight="1" hidden="1" thickBot="1">
      <c r="A58" s="7" t="s">
        <v>24</v>
      </c>
      <c r="B58" s="4"/>
      <c r="C58" s="8"/>
      <c r="D58" s="4"/>
      <c r="E58" s="4"/>
      <c r="F58" s="4"/>
      <c r="G58" s="28"/>
      <c r="H58" s="46">
        <f>SUM(H57)</f>
        <v>0</v>
      </c>
      <c r="I58" s="53">
        <f t="shared" si="7"/>
        <v>0</v>
      </c>
      <c r="J58" s="66">
        <f aca="true" t="shared" si="14" ref="J58:O58">SUM(J57)</f>
        <v>0</v>
      </c>
      <c r="K58" s="66">
        <f t="shared" si="14"/>
        <v>0</v>
      </c>
      <c r="L58" s="66">
        <f t="shared" si="14"/>
        <v>0</v>
      </c>
      <c r="M58" s="66">
        <f t="shared" si="14"/>
        <v>0</v>
      </c>
      <c r="N58" s="46">
        <f t="shared" si="14"/>
        <v>0</v>
      </c>
      <c r="O58" s="46">
        <f t="shared" si="14"/>
        <v>0</v>
      </c>
    </row>
    <row r="59" spans="1:15" ht="21.75" customHeight="1" thickBot="1">
      <c r="A59" s="151" t="s">
        <v>62</v>
      </c>
      <c r="B59" s="148">
        <v>944</v>
      </c>
      <c r="C59" s="161" t="s">
        <v>74</v>
      </c>
      <c r="D59" s="6">
        <v>6800020160</v>
      </c>
      <c r="E59" s="6">
        <v>244</v>
      </c>
      <c r="F59" s="6">
        <v>225</v>
      </c>
      <c r="G59" s="29"/>
      <c r="H59" s="54">
        <v>769.6</v>
      </c>
      <c r="I59" s="53">
        <f t="shared" si="7"/>
        <v>769.6</v>
      </c>
      <c r="J59" s="75">
        <v>192.4</v>
      </c>
      <c r="K59" s="76">
        <v>192.4</v>
      </c>
      <c r="L59" s="76">
        <v>192.4</v>
      </c>
      <c r="M59" s="77">
        <v>192.4</v>
      </c>
      <c r="N59" s="54">
        <v>832.5</v>
      </c>
      <c r="O59" s="94">
        <v>845.4</v>
      </c>
    </row>
    <row r="60" spans="1:15" ht="21.75" customHeight="1" thickBot="1">
      <c r="A60" s="151"/>
      <c r="B60" s="148"/>
      <c r="C60" s="161"/>
      <c r="D60" s="6" t="s">
        <v>46</v>
      </c>
      <c r="E60" s="6">
        <v>244</v>
      </c>
      <c r="F60" s="6">
        <v>225</v>
      </c>
      <c r="G60" s="34" t="s">
        <v>47</v>
      </c>
      <c r="H60" s="54">
        <v>0</v>
      </c>
      <c r="I60" s="53">
        <f t="shared" si="7"/>
        <v>0</v>
      </c>
      <c r="J60" s="75"/>
      <c r="K60" s="76"/>
      <c r="L60" s="76"/>
      <c r="M60" s="77"/>
      <c r="N60" s="54">
        <v>0</v>
      </c>
      <c r="O60" s="94">
        <v>0</v>
      </c>
    </row>
    <row r="61" spans="1:15" ht="21.75" customHeight="1" thickBot="1">
      <c r="A61" s="151"/>
      <c r="B61" s="148"/>
      <c r="C61" s="161"/>
      <c r="D61" s="6" t="s">
        <v>46</v>
      </c>
      <c r="E61" s="6">
        <v>244</v>
      </c>
      <c r="F61" s="6">
        <v>225</v>
      </c>
      <c r="G61" s="34" t="s">
        <v>48</v>
      </c>
      <c r="H61" s="54">
        <v>0</v>
      </c>
      <c r="I61" s="53">
        <f t="shared" si="7"/>
        <v>0</v>
      </c>
      <c r="J61" s="75"/>
      <c r="K61" s="76"/>
      <c r="L61" s="76"/>
      <c r="M61" s="77"/>
      <c r="N61" s="54">
        <v>0</v>
      </c>
      <c r="O61" s="94">
        <v>0</v>
      </c>
    </row>
    <row r="62" spans="1:15" ht="21.75" customHeight="1" thickBot="1">
      <c r="A62" s="7" t="s">
        <v>24</v>
      </c>
      <c r="B62" s="4"/>
      <c r="C62" s="8"/>
      <c r="D62" s="4"/>
      <c r="E62" s="4"/>
      <c r="F62" s="4"/>
      <c r="G62" s="28"/>
      <c r="H62" s="46">
        <f>SUM(H59:H61)</f>
        <v>769.6</v>
      </c>
      <c r="I62" s="53">
        <f t="shared" si="7"/>
        <v>769.6</v>
      </c>
      <c r="J62" s="66">
        <f>SUM(J59:J61)</f>
        <v>192.4</v>
      </c>
      <c r="K62" s="66">
        <f>SUM(K59:K61)</f>
        <v>192.4</v>
      </c>
      <c r="L62" s="66">
        <f>SUM(L59:L61)</f>
        <v>192.4</v>
      </c>
      <c r="M62" s="66">
        <f>SUM(M59:M61)</f>
        <v>192.4</v>
      </c>
      <c r="N62" s="46">
        <f>SUM(N58:N61)</f>
        <v>832.5</v>
      </c>
      <c r="O62" s="46">
        <f>SUM(O58:O61)</f>
        <v>845.4</v>
      </c>
    </row>
    <row r="63" spans="1:15" ht="21.75" customHeight="1" thickBot="1">
      <c r="A63" s="114" t="s">
        <v>57</v>
      </c>
      <c r="B63" s="116">
        <v>944</v>
      </c>
      <c r="C63" s="117" t="s">
        <v>53</v>
      </c>
      <c r="D63" s="26">
        <v>1300020530</v>
      </c>
      <c r="E63" s="26">
        <v>244</v>
      </c>
      <c r="F63" s="26">
        <v>226</v>
      </c>
      <c r="G63" s="33"/>
      <c r="H63" s="70">
        <v>0</v>
      </c>
      <c r="I63" s="53">
        <f t="shared" si="7"/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</row>
    <row r="64" spans="1:15" ht="21.75" customHeight="1" thickBot="1">
      <c r="A64" s="7" t="s">
        <v>24</v>
      </c>
      <c r="B64" s="4"/>
      <c r="C64" s="8"/>
      <c r="D64" s="4"/>
      <c r="E64" s="4"/>
      <c r="F64" s="4"/>
      <c r="G64" s="28"/>
      <c r="H64" s="46">
        <f>SUM(H63:H63)</f>
        <v>0</v>
      </c>
      <c r="I64" s="53">
        <f t="shared" si="7"/>
        <v>0</v>
      </c>
      <c r="J64" s="66">
        <f aca="true" t="shared" si="15" ref="J64:O64">SUM(J63:J63)</f>
        <v>0</v>
      </c>
      <c r="K64" s="66">
        <f t="shared" si="15"/>
        <v>0</v>
      </c>
      <c r="L64" s="66">
        <f t="shared" si="15"/>
        <v>0</v>
      </c>
      <c r="M64" s="66">
        <f t="shared" si="15"/>
        <v>0</v>
      </c>
      <c r="N64" s="46">
        <f t="shared" si="15"/>
        <v>0</v>
      </c>
      <c r="O64" s="46">
        <f t="shared" si="15"/>
        <v>0</v>
      </c>
    </row>
    <row r="65" spans="1:15" ht="21.75" customHeight="1" thickBot="1">
      <c r="A65" s="131" t="s">
        <v>73</v>
      </c>
      <c r="B65" s="116">
        <v>944</v>
      </c>
      <c r="C65" s="117" t="s">
        <v>72</v>
      </c>
      <c r="D65" s="116">
        <v>7800020460</v>
      </c>
      <c r="E65" s="26">
        <v>244</v>
      </c>
      <c r="F65" s="26">
        <v>346</v>
      </c>
      <c r="G65" s="33"/>
      <c r="H65" s="70">
        <v>0.2</v>
      </c>
      <c r="I65" s="74">
        <f>SUM(H65)</f>
        <v>0.2</v>
      </c>
      <c r="J65" s="132">
        <v>0.2</v>
      </c>
      <c r="K65" s="132"/>
      <c r="L65" s="132"/>
      <c r="M65" s="132"/>
      <c r="N65" s="70">
        <v>0.2</v>
      </c>
      <c r="O65" s="96">
        <v>0.2</v>
      </c>
    </row>
    <row r="66" spans="1:15" ht="21.75" customHeight="1" thickBot="1">
      <c r="A66" s="15" t="s">
        <v>71</v>
      </c>
      <c r="B66" s="16"/>
      <c r="C66" s="17"/>
      <c r="D66" s="16"/>
      <c r="E66" s="4"/>
      <c r="F66" s="4"/>
      <c r="G66" s="28"/>
      <c r="H66" s="46">
        <f>SUM(H65)</f>
        <v>0.2</v>
      </c>
      <c r="I66" s="53">
        <f>SUM(H66)</f>
        <v>0.2</v>
      </c>
      <c r="J66" s="129">
        <f>SUM(J65)</f>
        <v>0.2</v>
      </c>
      <c r="K66" s="129"/>
      <c r="L66" s="129"/>
      <c r="M66" s="129"/>
      <c r="N66" s="46">
        <f>SUM(N65)</f>
        <v>0.2</v>
      </c>
      <c r="O66" s="46">
        <f>SUM(O65)</f>
        <v>0.2</v>
      </c>
    </row>
    <row r="67" spans="1:15" ht="21.75" customHeight="1" thickBot="1">
      <c r="A67" s="140"/>
      <c r="B67" s="139">
        <v>944</v>
      </c>
      <c r="C67" s="139">
        <v>503</v>
      </c>
      <c r="D67" s="65">
        <v>7900060080</v>
      </c>
      <c r="E67" s="60">
        <v>611</v>
      </c>
      <c r="F67" s="60">
        <v>241</v>
      </c>
      <c r="G67" s="61">
        <v>901</v>
      </c>
      <c r="H67" s="55">
        <v>103.76</v>
      </c>
      <c r="I67" s="53">
        <f aca="true" t="shared" si="16" ref="I67:I90">SUM(J67:M67)</f>
        <v>103.76</v>
      </c>
      <c r="J67" s="103">
        <v>103.76</v>
      </c>
      <c r="K67" s="103">
        <v>0</v>
      </c>
      <c r="L67" s="103">
        <v>0</v>
      </c>
      <c r="M67" s="104">
        <v>0</v>
      </c>
      <c r="N67" s="45">
        <v>94.425</v>
      </c>
      <c r="O67" s="47">
        <v>219.122</v>
      </c>
    </row>
    <row r="68" spans="1:15" ht="21.75" customHeight="1" thickBot="1">
      <c r="A68" s="7" t="s">
        <v>24</v>
      </c>
      <c r="B68" s="4"/>
      <c r="C68" s="8"/>
      <c r="D68" s="4"/>
      <c r="E68" s="4"/>
      <c r="F68" s="4"/>
      <c r="G68" s="28"/>
      <c r="H68" s="46">
        <f>SUM(H67:H67)</f>
        <v>103.76</v>
      </c>
      <c r="I68" s="53">
        <f t="shared" si="16"/>
        <v>103.76</v>
      </c>
      <c r="J68" s="66">
        <f aca="true" t="shared" si="17" ref="J68:O68">SUM(J67:J67)</f>
        <v>103.76</v>
      </c>
      <c r="K68" s="66">
        <f t="shared" si="17"/>
        <v>0</v>
      </c>
      <c r="L68" s="66">
        <f t="shared" si="17"/>
        <v>0</v>
      </c>
      <c r="M68" s="66">
        <f t="shared" si="17"/>
        <v>0</v>
      </c>
      <c r="N68" s="46">
        <f t="shared" si="17"/>
        <v>94.425</v>
      </c>
      <c r="O68" s="46">
        <f t="shared" si="17"/>
        <v>219.122</v>
      </c>
    </row>
    <row r="69" spans="1:15" ht="21.75" customHeight="1" thickBot="1">
      <c r="A69" s="141" t="s">
        <v>40</v>
      </c>
      <c r="B69" s="143">
        <v>944</v>
      </c>
      <c r="C69" s="145" t="s">
        <v>3</v>
      </c>
      <c r="D69" s="6">
        <v>7900020230</v>
      </c>
      <c r="E69" s="6">
        <v>244</v>
      </c>
      <c r="F69" s="6">
        <v>225</v>
      </c>
      <c r="G69" s="29"/>
      <c r="H69" s="54">
        <v>0</v>
      </c>
      <c r="I69" s="53">
        <f t="shared" si="16"/>
        <v>0</v>
      </c>
      <c r="J69" s="75">
        <v>0</v>
      </c>
      <c r="K69" s="76">
        <v>0</v>
      </c>
      <c r="L69" s="76">
        <v>0</v>
      </c>
      <c r="M69" s="77">
        <v>0</v>
      </c>
      <c r="N69" s="54">
        <v>0</v>
      </c>
      <c r="O69" s="94">
        <v>0</v>
      </c>
    </row>
    <row r="70" spans="1:15" ht="21.75" customHeight="1" thickBot="1">
      <c r="A70" s="147"/>
      <c r="B70" s="148"/>
      <c r="C70" s="149"/>
      <c r="D70" s="10" t="s">
        <v>78</v>
      </c>
      <c r="E70" s="10">
        <v>244</v>
      </c>
      <c r="F70" s="10">
        <v>225</v>
      </c>
      <c r="G70" s="31">
        <v>518</v>
      </c>
      <c r="H70" s="55">
        <v>110</v>
      </c>
      <c r="I70" s="53">
        <f t="shared" si="16"/>
        <v>110</v>
      </c>
      <c r="J70" s="81">
        <v>27.5</v>
      </c>
      <c r="K70" s="82">
        <v>27.5</v>
      </c>
      <c r="L70" s="82">
        <v>27.5</v>
      </c>
      <c r="M70" s="83">
        <v>27.5</v>
      </c>
      <c r="N70" s="55">
        <v>110</v>
      </c>
      <c r="O70" s="56">
        <v>110</v>
      </c>
    </row>
    <row r="71" spans="1:15" ht="21.75" customHeight="1" thickBot="1">
      <c r="A71" s="7" t="s">
        <v>24</v>
      </c>
      <c r="B71" s="4"/>
      <c r="C71" s="8"/>
      <c r="D71" s="4"/>
      <c r="E71" s="4"/>
      <c r="F71" s="4"/>
      <c r="G71" s="28"/>
      <c r="H71" s="46">
        <f>SUM(H69:H70)</f>
        <v>110</v>
      </c>
      <c r="I71" s="53">
        <f t="shared" si="16"/>
        <v>110</v>
      </c>
      <c r="J71" s="66">
        <f aca="true" t="shared" si="18" ref="J71:O71">SUM(J69:J70)</f>
        <v>27.5</v>
      </c>
      <c r="K71" s="66">
        <f t="shared" si="18"/>
        <v>27.5</v>
      </c>
      <c r="L71" s="66">
        <f t="shared" si="18"/>
        <v>27.5</v>
      </c>
      <c r="M71" s="66">
        <f t="shared" si="18"/>
        <v>27.5</v>
      </c>
      <c r="N71" s="46">
        <f t="shared" si="18"/>
        <v>110</v>
      </c>
      <c r="O71" s="46">
        <f t="shared" si="18"/>
        <v>110</v>
      </c>
    </row>
    <row r="72" spans="1:15" ht="21.75" customHeight="1" thickBot="1">
      <c r="A72" s="11" t="s">
        <v>56</v>
      </c>
      <c r="B72" s="6">
        <v>944</v>
      </c>
      <c r="C72" s="12" t="s">
        <v>3</v>
      </c>
      <c r="D72" s="6">
        <v>7900020601</v>
      </c>
      <c r="E72" s="6">
        <v>244</v>
      </c>
      <c r="F72" s="6">
        <v>225</v>
      </c>
      <c r="G72" s="29"/>
      <c r="H72" s="54">
        <v>10.159</v>
      </c>
      <c r="I72" s="53">
        <f t="shared" si="16"/>
        <v>10.158999999999999</v>
      </c>
      <c r="J72" s="75">
        <v>0</v>
      </c>
      <c r="K72" s="76">
        <v>5.079</v>
      </c>
      <c r="L72" s="76">
        <v>5.08</v>
      </c>
      <c r="M72" s="77">
        <v>0</v>
      </c>
      <c r="N72" s="54">
        <v>0</v>
      </c>
      <c r="O72" s="94">
        <v>0</v>
      </c>
    </row>
    <row r="73" spans="1:15" ht="21.75" customHeight="1" thickBot="1">
      <c r="A73" s="7" t="s">
        <v>24</v>
      </c>
      <c r="B73" s="4"/>
      <c r="C73" s="8"/>
      <c r="D73" s="4"/>
      <c r="E73" s="4"/>
      <c r="F73" s="4"/>
      <c r="G73" s="28"/>
      <c r="H73" s="46">
        <f>SUM(H72)</f>
        <v>10.159</v>
      </c>
      <c r="I73" s="53">
        <f t="shared" si="16"/>
        <v>10.158999999999999</v>
      </c>
      <c r="J73" s="66">
        <f aca="true" t="shared" si="19" ref="J73:O73">SUM(J72)</f>
        <v>0</v>
      </c>
      <c r="K73" s="66">
        <f t="shared" si="19"/>
        <v>5.079</v>
      </c>
      <c r="L73" s="66">
        <f t="shared" si="19"/>
        <v>5.08</v>
      </c>
      <c r="M73" s="66">
        <f t="shared" si="19"/>
        <v>0</v>
      </c>
      <c r="N73" s="46">
        <f t="shared" si="19"/>
        <v>0</v>
      </c>
      <c r="O73" s="46">
        <f t="shared" si="19"/>
        <v>0</v>
      </c>
    </row>
    <row r="74" spans="1:15" ht="21.75" customHeight="1" thickBot="1">
      <c r="A74" s="150" t="s">
        <v>61</v>
      </c>
      <c r="B74" s="153">
        <v>944</v>
      </c>
      <c r="C74" s="154" t="s">
        <v>4</v>
      </c>
      <c r="D74" s="9">
        <v>9900020240</v>
      </c>
      <c r="E74" s="20">
        <v>244</v>
      </c>
      <c r="F74" s="20">
        <v>349</v>
      </c>
      <c r="G74" s="30"/>
      <c r="H74" s="54">
        <v>10</v>
      </c>
      <c r="I74" s="53">
        <f t="shared" si="16"/>
        <v>10</v>
      </c>
      <c r="J74" s="78">
        <v>2.5</v>
      </c>
      <c r="K74" s="79">
        <v>2.5</v>
      </c>
      <c r="L74" s="79">
        <v>2.5</v>
      </c>
      <c r="M74" s="80">
        <v>2.5</v>
      </c>
      <c r="N74" s="54">
        <v>0</v>
      </c>
      <c r="O74" s="94">
        <v>138.779</v>
      </c>
    </row>
    <row r="75" spans="1:15" s="14" customFormat="1" ht="21.75" customHeight="1" thickBot="1">
      <c r="A75" s="152"/>
      <c r="B75" s="144"/>
      <c r="C75" s="144"/>
      <c r="D75" s="13" t="s">
        <v>77</v>
      </c>
      <c r="E75" s="21">
        <v>244</v>
      </c>
      <c r="F75" s="21">
        <v>349</v>
      </c>
      <c r="G75" s="35">
        <v>523</v>
      </c>
      <c r="H75" s="55">
        <v>0</v>
      </c>
      <c r="I75" s="53">
        <f t="shared" si="16"/>
        <v>0</v>
      </c>
      <c r="J75" s="97">
        <v>0</v>
      </c>
      <c r="K75" s="98">
        <v>0</v>
      </c>
      <c r="L75" s="98">
        <v>0</v>
      </c>
      <c r="M75" s="99">
        <v>0</v>
      </c>
      <c r="N75" s="55">
        <v>0</v>
      </c>
      <c r="O75" s="56">
        <v>1646.011</v>
      </c>
    </row>
    <row r="76" spans="1:15" ht="21.75" customHeight="1" thickBot="1">
      <c r="A76" s="15" t="s">
        <v>24</v>
      </c>
      <c r="B76" s="16"/>
      <c r="C76" s="17"/>
      <c r="D76" s="4"/>
      <c r="E76" s="4"/>
      <c r="F76" s="4"/>
      <c r="G76" s="28"/>
      <c r="H76" s="46">
        <f>SUM(H74:H75)</f>
        <v>10</v>
      </c>
      <c r="I76" s="53">
        <f t="shared" si="16"/>
        <v>10</v>
      </c>
      <c r="J76" s="66">
        <f aca="true" t="shared" si="20" ref="J76:O76">SUM(J74:J75)</f>
        <v>2.5</v>
      </c>
      <c r="K76" s="66">
        <f t="shared" si="20"/>
        <v>2.5</v>
      </c>
      <c r="L76" s="66">
        <f t="shared" si="20"/>
        <v>2.5</v>
      </c>
      <c r="M76" s="66">
        <f t="shared" si="20"/>
        <v>2.5</v>
      </c>
      <c r="N76" s="46">
        <f t="shared" si="20"/>
        <v>0</v>
      </c>
      <c r="O76" s="46">
        <f t="shared" si="20"/>
        <v>1784.79</v>
      </c>
    </row>
    <row r="77" spans="1:16" ht="21.75" customHeight="1" thickBot="1">
      <c r="A77" s="141" t="s">
        <v>41</v>
      </c>
      <c r="B77" s="143">
        <v>944</v>
      </c>
      <c r="C77" s="145" t="s">
        <v>4</v>
      </c>
      <c r="D77" s="6">
        <v>9900064050</v>
      </c>
      <c r="E77" s="6">
        <v>540</v>
      </c>
      <c r="F77" s="6">
        <v>251</v>
      </c>
      <c r="G77" s="29"/>
      <c r="H77" s="54">
        <v>628.342</v>
      </c>
      <c r="I77" s="74">
        <f>SUM(J77:M77)</f>
        <v>628.342</v>
      </c>
      <c r="J77" s="136">
        <v>156.544</v>
      </c>
      <c r="K77" s="137">
        <v>156.554</v>
      </c>
      <c r="L77" s="137">
        <v>156.854</v>
      </c>
      <c r="M77" s="138">
        <v>158.39</v>
      </c>
      <c r="N77" s="54">
        <v>717.242</v>
      </c>
      <c r="O77" s="94">
        <v>0</v>
      </c>
      <c r="P77" s="133"/>
    </row>
    <row r="78" spans="1:15" ht="21.75" customHeight="1" thickBot="1">
      <c r="A78" s="142"/>
      <c r="B78" s="144"/>
      <c r="C78" s="146"/>
      <c r="D78" s="10" t="s">
        <v>77</v>
      </c>
      <c r="E78" s="10">
        <v>540</v>
      </c>
      <c r="F78" s="10">
        <v>251</v>
      </c>
      <c r="G78" s="31">
        <v>519</v>
      </c>
      <c r="H78" s="55">
        <v>989.758</v>
      </c>
      <c r="I78" s="53">
        <f t="shared" si="16"/>
        <v>989.758</v>
      </c>
      <c r="J78" s="81">
        <v>260.07</v>
      </c>
      <c r="K78" s="82">
        <v>260.07</v>
      </c>
      <c r="L78" s="82">
        <v>235</v>
      </c>
      <c r="M78" s="83">
        <v>234.618</v>
      </c>
      <c r="N78" s="55">
        <v>984.758</v>
      </c>
      <c r="O78" s="56">
        <v>0</v>
      </c>
    </row>
    <row r="79" spans="1:15" ht="21.75" customHeight="1" thickBot="1">
      <c r="A79" s="7" t="s">
        <v>24</v>
      </c>
      <c r="B79" s="4"/>
      <c r="C79" s="8"/>
      <c r="D79" s="4"/>
      <c r="E79" s="4"/>
      <c r="F79" s="4"/>
      <c r="G79" s="28"/>
      <c r="H79" s="46">
        <f>SUM(H77:H78)</f>
        <v>1618.1</v>
      </c>
      <c r="I79" s="53">
        <f t="shared" si="16"/>
        <v>1618.1000000000001</v>
      </c>
      <c r="J79" s="66">
        <f aca="true" t="shared" si="21" ref="J79:O79">SUM(J77:J78)</f>
        <v>416.61400000000003</v>
      </c>
      <c r="K79" s="66">
        <f t="shared" si="21"/>
        <v>416.624</v>
      </c>
      <c r="L79" s="66">
        <f t="shared" si="21"/>
        <v>391.85400000000004</v>
      </c>
      <c r="M79" s="66">
        <f t="shared" si="21"/>
        <v>393.008</v>
      </c>
      <c r="N79" s="46">
        <f t="shared" si="21"/>
        <v>1702</v>
      </c>
      <c r="O79" s="46">
        <f t="shared" si="21"/>
        <v>0</v>
      </c>
    </row>
    <row r="80" spans="1:15" ht="21.75" customHeight="1" thickBot="1">
      <c r="A80" s="181" t="s">
        <v>42</v>
      </c>
      <c r="B80" s="143">
        <v>944</v>
      </c>
      <c r="C80" s="145" t="s">
        <v>4</v>
      </c>
      <c r="D80" s="6">
        <v>9900064070</v>
      </c>
      <c r="E80" s="6">
        <v>540</v>
      </c>
      <c r="F80" s="6">
        <v>251</v>
      </c>
      <c r="G80" s="29"/>
      <c r="H80" s="54">
        <v>68.9</v>
      </c>
      <c r="I80" s="53">
        <f t="shared" si="16"/>
        <v>68.9</v>
      </c>
      <c r="J80" s="75">
        <v>14.85</v>
      </c>
      <c r="K80" s="76">
        <v>14.85</v>
      </c>
      <c r="L80" s="76">
        <v>14.85</v>
      </c>
      <c r="M80" s="77">
        <v>24.35</v>
      </c>
      <c r="N80" s="54">
        <v>82.9</v>
      </c>
      <c r="O80" s="94">
        <v>0</v>
      </c>
    </row>
    <row r="81" spans="1:15" ht="21.75" customHeight="1" thickBot="1">
      <c r="A81" s="152"/>
      <c r="B81" s="144"/>
      <c r="C81" s="146"/>
      <c r="D81" s="60" t="s">
        <v>77</v>
      </c>
      <c r="E81" s="60">
        <v>540</v>
      </c>
      <c r="F81" s="60">
        <v>251</v>
      </c>
      <c r="G81" s="61">
        <v>520</v>
      </c>
      <c r="H81" s="55">
        <v>280</v>
      </c>
      <c r="I81" s="53">
        <f t="shared" si="16"/>
        <v>280</v>
      </c>
      <c r="J81" s="95">
        <v>70</v>
      </c>
      <c r="K81" s="95">
        <v>70</v>
      </c>
      <c r="L81" s="95">
        <v>70</v>
      </c>
      <c r="M81" s="95">
        <v>70</v>
      </c>
      <c r="N81" s="45">
        <v>280</v>
      </c>
      <c r="O81" s="47">
        <v>0</v>
      </c>
    </row>
    <row r="82" spans="1:15" ht="21.75" customHeight="1" thickBot="1">
      <c r="A82" s="7" t="s">
        <v>43</v>
      </c>
      <c r="B82" s="4"/>
      <c r="C82" s="8"/>
      <c r="D82" s="4"/>
      <c r="E82" s="4"/>
      <c r="F82" s="4"/>
      <c r="G82" s="28"/>
      <c r="H82" s="46">
        <f>SUM(H80:H81)</f>
        <v>348.9</v>
      </c>
      <c r="I82" s="53">
        <f t="shared" si="16"/>
        <v>348.9</v>
      </c>
      <c r="J82" s="66">
        <f aca="true" t="shared" si="22" ref="J82:O82">SUM(J80:J81)</f>
        <v>84.85</v>
      </c>
      <c r="K82" s="66">
        <f t="shared" si="22"/>
        <v>84.85</v>
      </c>
      <c r="L82" s="66">
        <f t="shared" si="22"/>
        <v>84.85</v>
      </c>
      <c r="M82" s="66">
        <f t="shared" si="22"/>
        <v>94.35</v>
      </c>
      <c r="N82" s="46">
        <f t="shared" si="22"/>
        <v>362.9</v>
      </c>
      <c r="O82" s="46">
        <f t="shared" si="22"/>
        <v>0</v>
      </c>
    </row>
    <row r="83" spans="1:15" ht="21.75" customHeight="1" thickBot="1">
      <c r="A83" s="175" t="s">
        <v>54</v>
      </c>
      <c r="B83" s="177">
        <v>944</v>
      </c>
      <c r="C83" s="179" t="s">
        <v>55</v>
      </c>
      <c r="D83" s="26"/>
      <c r="E83" s="26">
        <v>312</v>
      </c>
      <c r="F83" s="26">
        <v>264</v>
      </c>
      <c r="G83" s="33"/>
      <c r="H83" s="70">
        <v>7.951</v>
      </c>
      <c r="I83" s="74">
        <f t="shared" si="16"/>
        <v>7.9510000000000005</v>
      </c>
      <c r="J83" s="70">
        <v>4.2</v>
      </c>
      <c r="K83" s="70">
        <v>3.751</v>
      </c>
      <c r="L83" s="70"/>
      <c r="M83" s="70"/>
      <c r="N83" s="70">
        <v>0</v>
      </c>
      <c r="O83" s="70">
        <v>0</v>
      </c>
    </row>
    <row r="84" spans="1:15" ht="21.75" customHeight="1" thickBot="1">
      <c r="A84" s="176"/>
      <c r="B84" s="178"/>
      <c r="C84" s="180"/>
      <c r="D84" s="62" t="s">
        <v>77</v>
      </c>
      <c r="E84" s="62">
        <v>312</v>
      </c>
      <c r="F84" s="62">
        <v>264</v>
      </c>
      <c r="G84" s="63">
        <v>526</v>
      </c>
      <c r="H84" s="72">
        <v>8.949</v>
      </c>
      <c r="I84" s="53">
        <f t="shared" si="16"/>
        <v>8.949</v>
      </c>
      <c r="J84" s="71"/>
      <c r="K84" s="71"/>
      <c r="L84" s="71">
        <v>4.5</v>
      </c>
      <c r="M84" s="71">
        <v>4.449</v>
      </c>
      <c r="N84" s="71">
        <v>16.9</v>
      </c>
      <c r="O84" s="71">
        <v>16.9</v>
      </c>
    </row>
    <row r="85" spans="1:15" ht="21.75" customHeight="1" thickBot="1">
      <c r="A85" s="7" t="s">
        <v>43</v>
      </c>
      <c r="B85" s="4"/>
      <c r="C85" s="8"/>
      <c r="D85" s="4"/>
      <c r="E85" s="4"/>
      <c r="F85" s="4"/>
      <c r="G85" s="28"/>
      <c r="H85" s="46">
        <f>SUM(H83:H84)</f>
        <v>16.9</v>
      </c>
      <c r="I85" s="53">
        <f t="shared" si="16"/>
        <v>16.9</v>
      </c>
      <c r="J85" s="66">
        <f aca="true" t="shared" si="23" ref="J85:O85">SUM(J83:J84)</f>
        <v>4.2</v>
      </c>
      <c r="K85" s="66">
        <f t="shared" si="23"/>
        <v>3.751</v>
      </c>
      <c r="L85" s="66">
        <f t="shared" si="23"/>
        <v>4.5</v>
      </c>
      <c r="M85" s="66">
        <f t="shared" si="23"/>
        <v>4.449</v>
      </c>
      <c r="N85" s="46">
        <f t="shared" si="23"/>
        <v>16.9</v>
      </c>
      <c r="O85" s="46">
        <f t="shared" si="23"/>
        <v>16.9</v>
      </c>
    </row>
    <row r="86" spans="1:15" s="122" customFormat="1" ht="21.75" customHeight="1" thickBot="1">
      <c r="A86" s="119" t="s">
        <v>64</v>
      </c>
      <c r="B86" s="120">
        <v>944</v>
      </c>
      <c r="C86" s="121" t="s">
        <v>63</v>
      </c>
      <c r="D86" s="60" t="s">
        <v>79</v>
      </c>
      <c r="E86" s="60">
        <v>244</v>
      </c>
      <c r="F86" s="60">
        <v>349</v>
      </c>
      <c r="G86" s="61">
        <v>521</v>
      </c>
      <c r="H86" s="55">
        <v>0</v>
      </c>
      <c r="I86" s="53">
        <f t="shared" si="16"/>
        <v>0</v>
      </c>
      <c r="J86" s="95">
        <v>0</v>
      </c>
      <c r="K86" s="95">
        <v>0</v>
      </c>
      <c r="L86" s="95">
        <v>0</v>
      </c>
      <c r="M86" s="95">
        <v>0</v>
      </c>
      <c r="N86" s="45">
        <v>0</v>
      </c>
      <c r="O86" s="47">
        <v>0</v>
      </c>
    </row>
    <row r="87" spans="1:15" ht="21.75" customHeight="1" thickBot="1">
      <c r="A87" s="7" t="s">
        <v>24</v>
      </c>
      <c r="B87" s="4"/>
      <c r="C87" s="8"/>
      <c r="D87" s="4"/>
      <c r="E87" s="4"/>
      <c r="F87" s="4"/>
      <c r="G87" s="28"/>
      <c r="H87" s="46">
        <f>SUM(H86:H86)</f>
        <v>0</v>
      </c>
      <c r="I87" s="53">
        <f t="shared" si="16"/>
        <v>0</v>
      </c>
      <c r="J87" s="66">
        <f aca="true" t="shared" si="24" ref="J87:O87">SUM(J86:J86)</f>
        <v>0</v>
      </c>
      <c r="K87" s="66">
        <f t="shared" si="24"/>
        <v>0</v>
      </c>
      <c r="L87" s="66">
        <f t="shared" si="24"/>
        <v>0</v>
      </c>
      <c r="M87" s="66">
        <f t="shared" si="24"/>
        <v>0</v>
      </c>
      <c r="N87" s="46">
        <f t="shared" si="24"/>
        <v>0</v>
      </c>
      <c r="O87" s="46">
        <f t="shared" si="24"/>
        <v>0</v>
      </c>
    </row>
    <row r="88" spans="1:15" ht="21.75" customHeight="1" thickBot="1">
      <c r="A88" s="182" t="s">
        <v>44</v>
      </c>
      <c r="B88" s="184">
        <v>944</v>
      </c>
      <c r="C88" s="186">
        <v>1204</v>
      </c>
      <c r="D88" s="6">
        <v>8500020250</v>
      </c>
      <c r="E88" s="6">
        <v>244</v>
      </c>
      <c r="F88" s="6">
        <v>226</v>
      </c>
      <c r="G88" s="29"/>
      <c r="H88" s="54">
        <v>5</v>
      </c>
      <c r="I88" s="53">
        <f t="shared" si="16"/>
        <v>5</v>
      </c>
      <c r="J88" s="75">
        <v>5</v>
      </c>
      <c r="K88" s="76">
        <v>0</v>
      </c>
      <c r="L88" s="76">
        <v>0</v>
      </c>
      <c r="M88" s="77">
        <v>0</v>
      </c>
      <c r="N88" s="54">
        <v>0</v>
      </c>
      <c r="O88" s="94">
        <v>5</v>
      </c>
    </row>
    <row r="89" spans="1:15" ht="21.75" customHeight="1" thickBot="1">
      <c r="A89" s="183"/>
      <c r="B89" s="185"/>
      <c r="C89" s="187"/>
      <c r="D89" s="60" t="s">
        <v>80</v>
      </c>
      <c r="E89" s="60">
        <v>244</v>
      </c>
      <c r="F89" s="60">
        <v>226</v>
      </c>
      <c r="G89" s="64"/>
      <c r="H89" s="55">
        <v>60</v>
      </c>
      <c r="I89" s="53">
        <f t="shared" si="16"/>
        <v>60</v>
      </c>
      <c r="J89" s="75">
        <v>15</v>
      </c>
      <c r="K89" s="76">
        <v>15</v>
      </c>
      <c r="L89" s="89">
        <v>15</v>
      </c>
      <c r="M89" s="90">
        <v>15</v>
      </c>
      <c r="N89" s="45">
        <v>30</v>
      </c>
      <c r="O89" s="47">
        <v>60</v>
      </c>
    </row>
    <row r="90" spans="1:15" ht="21.75" customHeight="1" thickBot="1">
      <c r="A90" s="7" t="s">
        <v>24</v>
      </c>
      <c r="B90" s="4"/>
      <c r="C90" s="4"/>
      <c r="D90" s="4"/>
      <c r="E90" s="4"/>
      <c r="F90" s="4"/>
      <c r="G90" s="28"/>
      <c r="H90" s="46">
        <f>SUM(H88:H89)</f>
        <v>65</v>
      </c>
      <c r="I90" s="53">
        <f t="shared" si="16"/>
        <v>65</v>
      </c>
      <c r="J90" s="66">
        <f>SUM(J88:J89)</f>
        <v>20</v>
      </c>
      <c r="K90" s="66">
        <f>SUM(K88:K89)</f>
        <v>15</v>
      </c>
      <c r="L90" s="66">
        <f>SUM(L89)</f>
        <v>15</v>
      </c>
      <c r="M90" s="66">
        <f>SUM(M89)</f>
        <v>15</v>
      </c>
      <c r="N90" s="46">
        <f>SUM(N88:N89)</f>
        <v>30</v>
      </c>
      <c r="O90" s="46">
        <f>SUM(O88:O89)</f>
        <v>65</v>
      </c>
    </row>
    <row r="91" spans="1:15" ht="21.75" customHeight="1" thickBot="1">
      <c r="A91" s="7" t="s">
        <v>45</v>
      </c>
      <c r="B91" s="4"/>
      <c r="C91" s="4"/>
      <c r="D91" s="4"/>
      <c r="E91" s="4"/>
      <c r="F91" s="4"/>
      <c r="G91" s="28"/>
      <c r="H91" s="68">
        <f>SUM(H8+H20+H23+H25+H32+H34+H36+H38+H41+H43+H47+H51+H56+H58+H62+H64+H66+H68+H71+H73+H76+H79+H82+H85+H87+H90)</f>
        <v>6256.3189999999995</v>
      </c>
      <c r="I91" s="53">
        <f>SUM(J91:K91:L91:M91)</f>
        <v>6256.3189999999995</v>
      </c>
      <c r="J91" s="67">
        <f>SUM(J8+J20+J23+J25+J32+J34+J36+J38+J41+J43+J47+J51+J56+J58+J64+J62+J66+J68+J71+J73+J76+J79+J82+J85+J87+J90)</f>
        <v>1723.069</v>
      </c>
      <c r="K91" s="67">
        <f>SUM(K8+K20+K23+K25+K32+K34+K36+K38+K41+K43+K47+K51+K56+K58+K64+K62+K66+K68+K71+K73+K76+K79+K82+K85+K87+K90)</f>
        <v>1536.4489999999998</v>
      </c>
      <c r="L91" s="67">
        <f>SUM(L8+L20+L23+L25+L32+L34+L36+L38+L41+L43+L47+L51+L56+L58+L62+L64+L66+L68+L71+L73+L76+L79+L82+L85+L87+L90)</f>
        <v>1493.429</v>
      </c>
      <c r="M91" s="67">
        <f>SUM(M8+M20+M23+M25+M32+M34+M36+M38+M41+M43+M47+M51+M56+M58+M62+M64+M66+M68+M71+M73+M76+M79+M82+M85+M87+M90)</f>
        <v>1503.3719999999998</v>
      </c>
      <c r="N91" s="68">
        <f>SUM(N8+N20+N23+N25+N32+N34+N36+N38+N41+N43+N47+N51+N56+N58+N62+N64+N66+N68+N71+N73+N76+N79+N82+N85+N87+N90)</f>
        <v>6324.459999999999</v>
      </c>
      <c r="O91" s="68">
        <f>SUM(O8+O20+O23+O25+O32+O34+O36+O38+O41+O43+O47+O51+O56+O58+O62+O64+O66+O68+O71+O73+O76+O79+O82+O85+O87+O90)</f>
        <v>6342.259999999999</v>
      </c>
    </row>
    <row r="93" ht="12.75">
      <c r="I93" s="113"/>
    </row>
    <row r="94" ht="12.75">
      <c r="A94" s="122" t="s">
        <v>67</v>
      </c>
    </row>
    <row r="95" spans="1:9" ht="12.75">
      <c r="A95" s="122" t="s">
        <v>68</v>
      </c>
      <c r="I95" s="128" t="s">
        <v>69</v>
      </c>
    </row>
    <row r="98" spans="1:8" ht="12.75">
      <c r="A98" t="s">
        <v>70</v>
      </c>
      <c r="H98" s="18"/>
    </row>
  </sheetData>
  <sheetProtection/>
  <mergeCells count="54">
    <mergeCell ref="A74:A75"/>
    <mergeCell ref="B74:B75"/>
    <mergeCell ref="C74:C75"/>
    <mergeCell ref="A48:A50"/>
    <mergeCell ref="A59:A61"/>
    <mergeCell ref="B59:B61"/>
    <mergeCell ref="B48:B50"/>
    <mergeCell ref="C48:C50"/>
    <mergeCell ref="A69:A70"/>
    <mergeCell ref="B69:B70"/>
    <mergeCell ref="B21:B22"/>
    <mergeCell ref="C21:C22"/>
    <mergeCell ref="B39:B40"/>
    <mergeCell ref="C39:C40"/>
    <mergeCell ref="A39:A40"/>
    <mergeCell ref="C69:C70"/>
    <mergeCell ref="D48:D50"/>
    <mergeCell ref="C52:C55"/>
    <mergeCell ref="D52:D55"/>
    <mergeCell ref="C59:C61"/>
    <mergeCell ref="A1:O1"/>
    <mergeCell ref="A2:O2"/>
    <mergeCell ref="B3:G3"/>
    <mergeCell ref="H3:I3"/>
    <mergeCell ref="J3:N3"/>
    <mergeCell ref="A5:A7"/>
    <mergeCell ref="B52:B55"/>
    <mergeCell ref="A83:A84"/>
    <mergeCell ref="B83:B84"/>
    <mergeCell ref="C83:C84"/>
    <mergeCell ref="C80:C81"/>
    <mergeCell ref="A9:A19"/>
    <mergeCell ref="B9:B19"/>
    <mergeCell ref="A77:A78"/>
    <mergeCell ref="B77:B78"/>
    <mergeCell ref="C77:C78"/>
    <mergeCell ref="A44:A46"/>
    <mergeCell ref="B44:B46"/>
    <mergeCell ref="C44:C46"/>
    <mergeCell ref="D44:D46"/>
    <mergeCell ref="A88:A89"/>
    <mergeCell ref="B88:B89"/>
    <mergeCell ref="C88:C89"/>
    <mergeCell ref="A80:A81"/>
    <mergeCell ref="B80:B81"/>
    <mergeCell ref="A52:A55"/>
    <mergeCell ref="C9:C19"/>
    <mergeCell ref="A29:A31"/>
    <mergeCell ref="B26:B31"/>
    <mergeCell ref="A26:A28"/>
    <mergeCell ref="C26:C31"/>
    <mergeCell ref="D5:D7"/>
    <mergeCell ref="B5:B7"/>
    <mergeCell ref="C5:C7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iRU</cp:lastModifiedBy>
  <cp:lastPrinted>2021-03-24T13:51:54Z</cp:lastPrinted>
  <dcterms:created xsi:type="dcterms:W3CDTF">2008-07-13T16:35:41Z</dcterms:created>
  <dcterms:modified xsi:type="dcterms:W3CDTF">2021-05-14T05:49:04Z</dcterms:modified>
  <cp:category/>
  <cp:version/>
  <cp:contentType/>
  <cp:contentStatus/>
</cp:coreProperties>
</file>